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5" windowHeight="12135" activeTab="0"/>
  </bookViews>
  <sheets>
    <sheet name="2019-2020" sheetId="1" r:id="rId1"/>
  </sheets>
  <definedNames>
    <definedName name="_xlnm.Print_Area" localSheetId="0">'2019-2020'!$C$1:$P$110</definedName>
    <definedName name="_xlnm.Print_Titles" localSheetId="0">'2019-2020'!$2:$16</definedName>
  </definedNames>
  <calcPr fullCalcOnLoad="1"/>
</workbook>
</file>

<file path=xl/sharedStrings.xml><?xml version="1.0" encoding="utf-8"?>
<sst xmlns="http://schemas.openxmlformats.org/spreadsheetml/2006/main" count="125" uniqueCount="121">
  <si>
    <t>CENTRAL MEXICANA DE SERVCICIOS GENERALES DE AA, A.C.</t>
  </si>
  <si>
    <t xml:space="preserve">   Área:</t>
  </si>
  <si>
    <t xml:space="preserve">  Consignación</t>
  </si>
  <si>
    <t xml:space="preserve">  Efectivo</t>
  </si>
  <si>
    <t>Código</t>
  </si>
  <si>
    <t>Total</t>
  </si>
  <si>
    <t>CD´S</t>
  </si>
  <si>
    <t>Sub-total</t>
  </si>
  <si>
    <t>$</t>
  </si>
  <si>
    <t>Descuento</t>
  </si>
  <si>
    <t xml:space="preserve">      Enciclopedia Digital Tomo IV (103/143)</t>
  </si>
  <si>
    <t xml:space="preserve">      Lenguaje del Corazón </t>
  </si>
  <si>
    <t>LIBROS</t>
  </si>
  <si>
    <t>CANTIDAD</t>
  </si>
  <si>
    <t xml:space="preserve">      Enciclopedia Digital Tomo V (144/182)</t>
  </si>
  <si>
    <t xml:space="preserve">      Enciclopedia Digital Tomo I (1/33)</t>
  </si>
  <si>
    <t xml:space="preserve">      Enciclopedia Digital TomoII (34/66)</t>
  </si>
  <si>
    <t xml:space="preserve">      Enciclopedia Digital TomoIII (67/102)</t>
  </si>
  <si>
    <t>ENCICLOPEDIA DIGITAL</t>
  </si>
  <si>
    <t>REVISTAS</t>
  </si>
  <si>
    <t>Bancomer  Sucursal 3544.  Cta. No. 0198 864276</t>
  </si>
  <si>
    <t>5% Adicional</t>
  </si>
  <si>
    <t>Precio Real</t>
  </si>
  <si>
    <t>Oficina  Plenitud AA</t>
  </si>
  <si>
    <t xml:space="preserve">  Bancomer</t>
  </si>
  <si>
    <t xml:space="preserve">      Lo mejor de la Revista Plenitud AA   No. 1    </t>
  </si>
  <si>
    <t xml:space="preserve">      Lo mejor de la Revista Plenitud AA   No. 2     </t>
  </si>
  <si>
    <t xml:space="preserve">      Lo mejor de la Revista Plenitud AA   No. 3        </t>
  </si>
  <si>
    <t xml:space="preserve">      Lo mejor de la Revista Plenitud AA   No. 4            </t>
  </si>
  <si>
    <t xml:space="preserve">      Lo mejor de la Revista Plenitud AA   No. 5          </t>
  </si>
  <si>
    <t xml:space="preserve">      Lo mejor de la Revista Plenitud AA   No. 6        </t>
  </si>
  <si>
    <t xml:space="preserve">      Lo mejor de la Revista Plenitud AA   No. 7      </t>
  </si>
  <si>
    <t xml:space="preserve">      Lo mejor de la Revista Plenitud AA   No. 8         </t>
  </si>
  <si>
    <t xml:space="preserve">      Lo mejor de la Revista Plenitud AA   No. 9        </t>
  </si>
  <si>
    <t xml:space="preserve">      Lo mejor de la Revista Plenitud AA   No. 10     </t>
  </si>
  <si>
    <t xml:space="preserve">      Lo mejor de la Revista Plenitud AA   No. 11     </t>
  </si>
  <si>
    <t>Huatabampo No. 18. Col. Roma Sur, C.P. 06760     Ciudad de México</t>
  </si>
  <si>
    <t xml:space="preserve">Solicitud de Pedido firmado y avalado </t>
  </si>
  <si>
    <t>ÁREA</t>
  </si>
  <si>
    <t>Firma del Delegado a la Conferencia</t>
  </si>
  <si>
    <t>Firma del Coordinador de Área</t>
  </si>
  <si>
    <t>Firma del Coordinador de Plenitud</t>
  </si>
  <si>
    <t>Firma del secretario de Finanzas</t>
  </si>
  <si>
    <t>DONATIVO</t>
  </si>
  <si>
    <t>TOTAL</t>
  </si>
  <si>
    <t>COMPENDIOS</t>
  </si>
  <si>
    <t>SUSCRIPCIONES</t>
  </si>
  <si>
    <t xml:space="preserve">      Manual de Comités</t>
  </si>
  <si>
    <t xml:space="preserve">      Folleto Lo mejor de Bill W.</t>
  </si>
  <si>
    <t xml:space="preserve">      Compendio Criterios Profesionales</t>
  </si>
  <si>
    <t xml:space="preserve">   Fecha:    </t>
  </si>
  <si>
    <t xml:space="preserve">      PARA LA COMUNIDAD</t>
  </si>
  <si>
    <t xml:space="preserve">      Lo mejor de la Revista Plenitud AA   No. 12</t>
  </si>
  <si>
    <t>Hemeroteca "Revista Plenitud Digital"</t>
  </si>
  <si>
    <t>PAQUETES (Hasta agotar existencias)</t>
  </si>
  <si>
    <t xml:space="preserve"> No. 1 "Voz de Plenitud"</t>
  </si>
  <si>
    <t xml:space="preserve"> No. 2 "Biografía de Bill W."</t>
  </si>
  <si>
    <t xml:space="preserve"> No. 3 "Apuesto a que me conoces"</t>
  </si>
  <si>
    <t xml:space="preserve"> No. 4 "Los Historiales del Libro Grande" (2 CD)</t>
  </si>
  <si>
    <t xml:space="preserve"> No. 5 "Tranquilidad de Espiritu"   (2 CD´s)</t>
  </si>
  <si>
    <t xml:space="preserve"> No. 6 "Las recaídas/Naturaleza Humana"</t>
  </si>
  <si>
    <t xml:space="preserve"> No. 7  "El Sermón de la Montaña"</t>
  </si>
  <si>
    <t xml:space="preserve"> No. 8  "El Dr. Jeckyll, Mr. Hyde y el Alcoholismo"</t>
  </si>
  <si>
    <t xml:space="preserve"> No. 9  "Bill y Bob"</t>
  </si>
  <si>
    <t xml:space="preserve"> Cd. Especial "lenguaje del corazon"</t>
  </si>
  <si>
    <t xml:space="preserve"> Suscrip.Rev.Impresa A partir de la No.____________</t>
  </si>
  <si>
    <t>Llavero Plenitud A.A.</t>
  </si>
  <si>
    <t>Bitacora de Juntas</t>
  </si>
  <si>
    <t xml:space="preserve"> Plumas  (Hemeroteca) </t>
  </si>
  <si>
    <t xml:space="preserve"> Campanas(sobre pedido-Tiempo ent-20 dias)</t>
  </si>
  <si>
    <t>Carpeta CCCP- Plenitud AA</t>
  </si>
  <si>
    <t>Libro de Actas</t>
  </si>
  <si>
    <t>Botones Plenitud</t>
  </si>
  <si>
    <t>Tazas Plenitud (sobre pedido-Tiempo ent-20 dias)</t>
  </si>
  <si>
    <t>Playera "Plenitud"</t>
  </si>
  <si>
    <t>HASTA AGOTAR EXIST-</t>
  </si>
  <si>
    <t xml:space="preserve">  Forma de pago:</t>
  </si>
  <si>
    <t xml:space="preserve">   Dirección:</t>
  </si>
  <si>
    <t>Enviado por:          Ocurre                       Domicilio</t>
  </si>
  <si>
    <t xml:space="preserve">Favor de anotar  en sus fichas de depósito el nombre del área  y el número de nota que se está pagando y enviarlo al correo cxcplenitud@aamexico.org.mx. </t>
  </si>
  <si>
    <t>LISTA DE DONATIVOS</t>
  </si>
  <si>
    <t>NOTA IMPORTANTE: Ver el detalle del Procedimiento de distribución de los productos Plenitud en el archivo anexo.</t>
  </si>
  <si>
    <t xml:space="preserve">      Revista Plenitud No. 237 </t>
  </si>
  <si>
    <t xml:space="preserve">      Revista Plenitud No. 238 </t>
  </si>
  <si>
    <t>EFECTIVO</t>
  </si>
  <si>
    <t xml:space="preserve">      Revista Plenitud No. 239</t>
  </si>
  <si>
    <t>B01</t>
  </si>
  <si>
    <t>Bolsa Ecológica</t>
  </si>
  <si>
    <t xml:space="preserve">      Lo mejor de la Revista Plenitud AA   No. 13</t>
  </si>
  <si>
    <t xml:space="preserve">      Revista Plenitud No. 240 </t>
  </si>
  <si>
    <t xml:space="preserve">      Revista Plenitud No. 241</t>
  </si>
  <si>
    <t xml:space="preserve">      Lenguaje del Corazon conmemorativo</t>
  </si>
  <si>
    <t xml:space="preserve">      Folleto " Demasiado joven para ser alcohólico"</t>
  </si>
  <si>
    <t xml:space="preserve">      Revista Plenitud No. 242 </t>
  </si>
  <si>
    <t>Paq."Contingencia" 20 Rev-231 a 240 mas 10 Boligrafos</t>
  </si>
  <si>
    <t xml:space="preserve">      Folleto Dr.Bob " Regresemos a lo fundamental"</t>
  </si>
  <si>
    <t xml:space="preserve">      Revista Plenitud No. 243 </t>
  </si>
  <si>
    <t xml:space="preserve">Porafólios c/Carpeta  y block Confer. 54                      </t>
  </si>
  <si>
    <t xml:space="preserve">      Revista Plenitud No. 244 </t>
  </si>
  <si>
    <t xml:space="preserve">      Revista Plenitud No. 245</t>
  </si>
  <si>
    <t>2021-1</t>
  </si>
  <si>
    <t>Paq."Sem.XXVI Comp.Esf." (Paq, con 50 Revistas anteriores)</t>
  </si>
  <si>
    <t>Paq."Sem.XXVI Comp.Esf." (Paq, con 30 Revistas anteriores)</t>
  </si>
  <si>
    <t>LOS PAQUETES YA TIENEN</t>
  </si>
  <si>
    <t>APLICADO EL DESCUENTO</t>
  </si>
  <si>
    <t>PROMOCION ESPECIAL</t>
  </si>
  <si>
    <t xml:space="preserve">      Revista Plenitud No. 246 </t>
  </si>
  <si>
    <t xml:space="preserve">      Revista Plenitud No. 247 </t>
  </si>
  <si>
    <t xml:space="preserve">      Revista Plenitud No. 248</t>
  </si>
  <si>
    <t xml:space="preserve">      Revista Plenitud No. 249</t>
  </si>
  <si>
    <t xml:space="preserve">                                  Exclusivo pedidos lada sin costo  Interior de la  Republica 800-711-8943</t>
  </si>
  <si>
    <t xml:space="preserve">       55 52 64 25 88     Correo Pedidos: pedidosplenitud@aamexico.org.mx     Tel.Gerencia 55 52 64 01 91                </t>
  </si>
  <si>
    <t xml:space="preserve">  Cuentas por cobrar: cxcplenitud@aamexico.org.mx (envio fichas para adeudo)</t>
  </si>
  <si>
    <t xml:space="preserve"> Editorial: editorial-plenitud@aamexico.org.mx      Atención: Lun.a viernes: 9.00 a 19.00 y Sabados de 9.00 a 14.00</t>
  </si>
  <si>
    <t>PRODUCTOS FIN DE AÑO 2022</t>
  </si>
  <si>
    <t xml:space="preserve">     Calendario de Pared 2022</t>
  </si>
  <si>
    <t xml:space="preserve">     Agenda de Bolsillo 2022</t>
  </si>
  <si>
    <t xml:space="preserve">     Agenda Ejecutiva 2022</t>
  </si>
  <si>
    <t xml:space="preserve">     Repuesto de Agenda Ejecutiva  2022</t>
  </si>
  <si>
    <r>
      <t xml:space="preserve">                   Pedidos CDMX Conmutador lada: 55 52-64-89-13   55-52 64 24 06  y 55 52 64 24 66-  </t>
    </r>
    <r>
      <rPr>
        <b/>
        <sz val="29"/>
        <color indexed="10"/>
        <rFont val="Franklin Gothic Book"/>
        <family val="2"/>
      </rPr>
      <t>Ext-122</t>
    </r>
  </si>
  <si>
    <t xml:space="preserve">      Revista Plenitud No. 252 a partir del 2-Dic-21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</si>
</sst>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0"/>
    <numFmt numFmtId="174" formatCode="0.0"/>
    <numFmt numFmtId="175" formatCode="0.0%"/>
    <numFmt numFmtId="176" formatCode="_-[$$-80A]* #,##0.00_-;\-[$$-80A]* #,##0.00_-;_-[$$-80A]* &quot;-&quot;??_-;_-@_-"/>
    <numFmt numFmtId="177" formatCode="[$-80A]dddd\,\ dd&quot; de &quot;mmmm&quot; de &quot;yyyy"/>
    <numFmt numFmtId="178" formatCode="[$-80A]hh:mm:ss\ AM/PM"/>
    <numFmt numFmtId="179" formatCode="_-* #,##0.000_-;\-* #,##0.000_-;_-* &quot;-&quot;??_-;_-@_-"/>
    <numFmt numFmtId="180" formatCode="_-* #,##0.0000_-;\-* #,##0.0000_-;_-* &quot;-&quot;??_-;_-@_-"/>
  </numFmts>
  <fonts count="76">
    <font>
      <sz val="10"/>
      <name val="Arial"/>
      <family val="0"/>
    </font>
    <font>
      <b/>
      <sz val="17"/>
      <name val="Goudy Old Style"/>
      <family val="1"/>
    </font>
    <font>
      <b/>
      <i/>
      <sz val="16"/>
      <name val="Goudy Old Style"/>
      <family val="1"/>
    </font>
    <font>
      <b/>
      <sz val="17"/>
      <name val="Arial"/>
      <family val="2"/>
    </font>
    <font>
      <b/>
      <sz val="17"/>
      <name val="@Arial Unicode MS"/>
      <family val="2"/>
    </font>
    <font>
      <b/>
      <u val="single"/>
      <sz val="17"/>
      <name val="Goudy Old Style"/>
      <family val="1"/>
    </font>
    <font>
      <b/>
      <sz val="10"/>
      <name val="Goudy Old Style"/>
      <family val="1"/>
    </font>
    <font>
      <b/>
      <sz val="17"/>
      <name val="Tahoma"/>
      <family val="2"/>
    </font>
    <font>
      <b/>
      <sz val="14"/>
      <name val="Goudy Old Style"/>
      <family val="1"/>
    </font>
    <font>
      <b/>
      <sz val="26"/>
      <name val="Goudy Old Style"/>
      <family val="1"/>
    </font>
    <font>
      <b/>
      <sz val="22"/>
      <name val="Goudy Old Style"/>
      <family val="1"/>
    </font>
    <font>
      <b/>
      <sz val="24"/>
      <name val="Goudy Old Style"/>
      <family val="1"/>
    </font>
    <font>
      <b/>
      <sz val="17"/>
      <name val="Gisha"/>
      <family val="2"/>
    </font>
    <font>
      <b/>
      <sz val="17"/>
      <name val="Gulim"/>
      <family val="2"/>
    </font>
    <font>
      <b/>
      <sz val="20"/>
      <name val="Gulim"/>
      <family val="2"/>
    </font>
    <font>
      <sz val="20"/>
      <name val="Gulim"/>
      <family val="2"/>
    </font>
    <font>
      <b/>
      <sz val="20"/>
      <name val="Franklin Gothic Medium"/>
      <family val="2"/>
    </font>
    <font>
      <b/>
      <sz val="24"/>
      <name val="Franklin Gothic Medium"/>
      <family val="2"/>
    </font>
    <font>
      <b/>
      <sz val="26"/>
      <name val="Franklin Gothic Medium"/>
      <family val="2"/>
    </font>
    <font>
      <b/>
      <sz val="28"/>
      <name val="Franklin Gothic Medium"/>
      <family val="2"/>
    </font>
    <font>
      <b/>
      <sz val="26"/>
      <name val="Franklin Gothic Book"/>
      <family val="2"/>
    </font>
    <font>
      <b/>
      <sz val="48"/>
      <name val="Franklin Gothic Book"/>
      <family val="2"/>
    </font>
    <font>
      <b/>
      <sz val="28"/>
      <name val="Franklin Gothic Book"/>
      <family val="2"/>
    </font>
    <font>
      <sz val="28"/>
      <name val="Arial"/>
      <family val="2"/>
    </font>
    <font>
      <b/>
      <sz val="28"/>
      <name val="Goudy Old Style"/>
      <family val="1"/>
    </font>
    <font>
      <b/>
      <sz val="36"/>
      <name val="Franklin Gothic Book"/>
      <family val="2"/>
    </font>
    <font>
      <b/>
      <sz val="36"/>
      <name val="Arial"/>
      <family val="2"/>
    </font>
    <font>
      <b/>
      <sz val="36"/>
      <name val="Gulim"/>
      <family val="2"/>
    </font>
    <font>
      <b/>
      <sz val="36"/>
      <name val="Franklin Gothic Medium"/>
      <family val="2"/>
    </font>
    <font>
      <b/>
      <sz val="36"/>
      <name val="Goudy Old Style"/>
      <family val="1"/>
    </font>
    <font>
      <b/>
      <u val="single"/>
      <sz val="36"/>
      <name val="Goudy Old Style"/>
      <family val="1"/>
    </font>
    <font>
      <b/>
      <sz val="30"/>
      <name val="Franklin Gothic Book"/>
      <family val="2"/>
    </font>
    <font>
      <sz val="28"/>
      <name val="Gulim"/>
      <family val="2"/>
    </font>
    <font>
      <sz val="22"/>
      <name val="Arial"/>
      <family val="2"/>
    </font>
    <font>
      <sz val="24"/>
      <name val="Arial"/>
      <family val="2"/>
    </font>
    <font>
      <sz val="24"/>
      <name val="Gulim"/>
      <family val="2"/>
    </font>
    <font>
      <b/>
      <sz val="29"/>
      <name val="Franklin Gothic Book"/>
      <family val="2"/>
    </font>
    <font>
      <b/>
      <sz val="29"/>
      <color indexed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184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justify"/>
    </xf>
    <xf numFmtId="0" fontId="15" fillId="0" borderId="0" xfId="0" applyFont="1" applyAlignment="1">
      <alignment/>
    </xf>
    <xf numFmtId="2" fontId="13" fillId="0" borderId="11" xfId="0" applyNumberFormat="1" applyFont="1" applyBorder="1" applyAlignment="1">
      <alignment horizontal="center"/>
    </xf>
    <xf numFmtId="44" fontId="1" fillId="0" borderId="12" xfId="51" applyFont="1" applyBorder="1" applyAlignment="1">
      <alignment horizontal="center"/>
    </xf>
    <xf numFmtId="0" fontId="23" fillId="0" borderId="0" xfId="0" applyFont="1" applyAlignment="1">
      <alignment/>
    </xf>
    <xf numFmtId="180" fontId="0" fillId="0" borderId="0" xfId="49" applyNumberFormat="1" applyFont="1" applyAlignment="1">
      <alignment/>
    </xf>
    <xf numFmtId="180" fontId="14" fillId="0" borderId="0" xfId="49" applyNumberFormat="1" applyFont="1" applyAlignment="1">
      <alignment horizontal="center" vertical="justify"/>
    </xf>
    <xf numFmtId="2" fontId="26" fillId="0" borderId="0" xfId="0" applyNumberFormat="1" applyFont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2" fontId="27" fillId="0" borderId="0" xfId="0" applyNumberFormat="1" applyFont="1" applyAlignment="1">
      <alignment horizontal="center"/>
    </xf>
    <xf numFmtId="0" fontId="19" fillId="0" borderId="13" xfId="0" applyFont="1" applyBorder="1" applyAlignment="1">
      <alignment horizontal="left"/>
    </xf>
    <xf numFmtId="2" fontId="28" fillId="0" borderId="10" xfId="51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80" fontId="6" fillId="33" borderId="0" xfId="49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180" fontId="24" fillId="33" borderId="0" xfId="49" applyNumberFormat="1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2" fontId="2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80" fontId="1" fillId="33" borderId="0" xfId="49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180" fontId="0" fillId="33" borderId="0" xfId="49" applyNumberFormat="1" applyFont="1" applyFill="1" applyAlignment="1">
      <alignment/>
    </xf>
    <xf numFmtId="0" fontId="1" fillId="33" borderId="0" xfId="0" applyFont="1" applyFill="1" applyAlignment="1">
      <alignment/>
    </xf>
    <xf numFmtId="0" fontId="20" fillId="33" borderId="16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180" fontId="1" fillId="33" borderId="0" xfId="49" applyNumberFormat="1" applyFont="1" applyFill="1" applyAlignment="1">
      <alignment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13" fillId="33" borderId="20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justify"/>
    </xf>
    <xf numFmtId="0" fontId="12" fillId="33" borderId="0" xfId="0" applyFont="1" applyFill="1" applyAlignment="1">
      <alignment horizontal="center" vertical="center"/>
    </xf>
    <xf numFmtId="180" fontId="2" fillId="34" borderId="0" xfId="49" applyNumberFormat="1" applyFont="1" applyFill="1" applyAlignment="1">
      <alignment horizontal="left" vertical="center" wrapText="1"/>
    </xf>
    <xf numFmtId="2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9" fontId="1" fillId="33" borderId="0" xfId="0" applyNumberFormat="1" applyFont="1" applyFill="1" applyAlignment="1">
      <alignment horizontal="center" vertical="justify"/>
    </xf>
    <xf numFmtId="0" fontId="18" fillId="33" borderId="2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justify"/>
    </xf>
    <xf numFmtId="44" fontId="1" fillId="33" borderId="12" xfId="51" applyFont="1" applyFill="1" applyBorder="1" applyAlignment="1">
      <alignment horizontal="center"/>
    </xf>
    <xf numFmtId="180" fontId="14" fillId="33" borderId="0" xfId="49" applyNumberFormat="1" applyFont="1" applyFill="1" applyAlignment="1">
      <alignment horizontal="center" vertical="justify"/>
    </xf>
    <xf numFmtId="2" fontId="14" fillId="33" borderId="0" xfId="0" applyNumberFormat="1" applyFont="1" applyFill="1" applyAlignment="1">
      <alignment horizontal="center" vertical="justify"/>
    </xf>
    <xf numFmtId="176" fontId="1" fillId="33" borderId="22" xfId="0" applyNumberFormat="1" applyFont="1" applyFill="1" applyBorder="1" applyAlignment="1">
      <alignment horizontal="center" vertical="justify"/>
    </xf>
    <xf numFmtId="44" fontId="1" fillId="33" borderId="23" xfId="5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" fontId="13" fillId="33" borderId="11" xfId="0" applyNumberFormat="1" applyFont="1" applyFill="1" applyBorder="1" applyAlignment="1">
      <alignment horizontal="center"/>
    </xf>
    <xf numFmtId="176" fontId="1" fillId="33" borderId="24" xfId="0" applyNumberFormat="1" applyFont="1" applyFill="1" applyBorder="1" applyAlignment="1">
      <alignment horizontal="center" vertical="justify"/>
    </xf>
    <xf numFmtId="44" fontId="1" fillId="33" borderId="25" xfId="5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 horizontal="center" vertical="center"/>
    </xf>
    <xf numFmtId="44" fontId="1" fillId="33" borderId="12" xfId="5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 horizontal="center"/>
    </xf>
    <xf numFmtId="2" fontId="28" fillId="33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72" fontId="10" fillId="33" borderId="28" xfId="0" applyNumberFormat="1" applyFont="1" applyFill="1" applyBorder="1" applyAlignment="1">
      <alignment/>
    </xf>
    <xf numFmtId="0" fontId="10" fillId="33" borderId="29" xfId="0" applyFont="1" applyFill="1" applyBorder="1" applyAlignment="1">
      <alignment/>
    </xf>
    <xf numFmtId="2" fontId="29" fillId="33" borderId="15" xfId="0" applyNumberFormat="1" applyFont="1" applyFill="1" applyBorder="1" applyAlignment="1">
      <alignment/>
    </xf>
    <xf numFmtId="172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29" fillId="34" borderId="17" xfId="0" applyFont="1" applyFill="1" applyBorder="1" applyAlignment="1">
      <alignment/>
    </xf>
    <xf numFmtId="172" fontId="10" fillId="33" borderId="30" xfId="0" applyNumberFormat="1" applyFont="1" applyFill="1" applyBorder="1" applyAlignment="1">
      <alignment/>
    </xf>
    <xf numFmtId="0" fontId="10" fillId="33" borderId="31" xfId="0" applyFont="1" applyFill="1" applyBorder="1" applyAlignment="1">
      <alignment/>
    </xf>
    <xf numFmtId="2" fontId="30" fillId="34" borderId="32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2" fontId="29" fillId="33" borderId="0" xfId="0" applyNumberFormat="1" applyFont="1" applyFill="1" applyAlignment="1">
      <alignment horizontal="center"/>
    </xf>
    <xf numFmtId="0" fontId="16" fillId="33" borderId="18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7" fillId="33" borderId="34" xfId="0" applyFont="1" applyFill="1" applyBorder="1" applyAlignment="1">
      <alignment/>
    </xf>
    <xf numFmtId="2" fontId="28" fillId="33" borderId="3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2" fontId="28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2" fontId="27" fillId="33" borderId="0" xfId="0" applyNumberFormat="1" applyFont="1" applyFill="1" applyAlignment="1">
      <alignment horizontal="center"/>
    </xf>
    <xf numFmtId="0" fontId="20" fillId="33" borderId="29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1" fontId="27" fillId="33" borderId="15" xfId="0" applyNumberFormat="1" applyFont="1" applyFill="1" applyBorder="1" applyAlignment="1">
      <alignment horizontal="center"/>
    </xf>
    <xf numFmtId="1" fontId="27" fillId="33" borderId="17" xfId="0" applyNumberFormat="1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 vertical="center"/>
    </xf>
    <xf numFmtId="2" fontId="19" fillId="33" borderId="17" xfId="51" applyNumberFormat="1" applyFont="1" applyFill="1" applyBorder="1" applyAlignment="1">
      <alignment horizontal="center"/>
    </xf>
    <xf numFmtId="2" fontId="1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1" fontId="26" fillId="33" borderId="36" xfId="0" applyNumberFormat="1" applyFont="1" applyFill="1" applyBorder="1" applyAlignment="1">
      <alignment horizontal="center"/>
    </xf>
    <xf numFmtId="2" fontId="28" fillId="33" borderId="37" xfId="51" applyNumberFormat="1" applyFont="1" applyFill="1" applyBorder="1" applyAlignment="1">
      <alignment horizontal="center"/>
    </xf>
    <xf numFmtId="2" fontId="13" fillId="33" borderId="36" xfId="0" applyNumberFormat="1" applyFont="1" applyFill="1" applyBorder="1" applyAlignment="1">
      <alignment horizontal="center"/>
    </xf>
    <xf numFmtId="2" fontId="19" fillId="33" borderId="38" xfId="51" applyNumberFormat="1" applyFont="1" applyFill="1" applyBorder="1" applyAlignment="1">
      <alignment horizontal="center"/>
    </xf>
    <xf numFmtId="2" fontId="28" fillId="33" borderId="11" xfId="51" applyNumberFormat="1" applyFont="1" applyFill="1" applyBorder="1" applyAlignment="1">
      <alignment horizontal="center"/>
    </xf>
    <xf numFmtId="9" fontId="13" fillId="33" borderId="11" xfId="0" applyNumberFormat="1" applyFont="1" applyFill="1" applyBorder="1" applyAlignment="1">
      <alignment horizontal="center" vertical="justify"/>
    </xf>
    <xf numFmtId="2" fontId="28" fillId="33" borderId="11" xfId="51" applyNumberFormat="1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/>
    </xf>
    <xf numFmtId="0" fontId="20" fillId="33" borderId="40" xfId="0" applyFont="1" applyFill="1" applyBorder="1" applyAlignment="1">
      <alignment horizontal="left"/>
    </xf>
    <xf numFmtId="1" fontId="27" fillId="33" borderId="20" xfId="0" applyNumberFormat="1" applyFont="1" applyFill="1" applyBorder="1" applyAlignment="1">
      <alignment horizontal="center"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1" fontId="31" fillId="33" borderId="43" xfId="0" applyNumberFormat="1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9" fontId="31" fillId="33" borderId="40" xfId="0" applyNumberFormat="1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9" fillId="36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44" xfId="0" applyFont="1" applyFill="1" applyBorder="1" applyAlignment="1">
      <alignment/>
    </xf>
    <xf numFmtId="0" fontId="19" fillId="36" borderId="45" xfId="0" applyFont="1" applyFill="1" applyBorder="1" applyAlignment="1">
      <alignment horizontal="center"/>
    </xf>
    <xf numFmtId="0" fontId="19" fillId="33" borderId="44" xfId="0" applyFont="1" applyFill="1" applyBorder="1" applyAlignment="1">
      <alignment horizontal="left"/>
    </xf>
    <xf numFmtId="0" fontId="19" fillId="36" borderId="31" xfId="0" applyFont="1" applyFill="1" applyBorder="1" applyAlignment="1">
      <alignment horizontal="center"/>
    </xf>
    <xf numFmtId="0" fontId="19" fillId="36" borderId="3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/>
    </xf>
    <xf numFmtId="2" fontId="25" fillId="33" borderId="21" xfId="0" applyNumberFormat="1" applyFont="1" applyFill="1" applyBorder="1" applyAlignment="1">
      <alignment horizontal="right"/>
    </xf>
    <xf numFmtId="2" fontId="25" fillId="33" borderId="26" xfId="0" applyNumberFormat="1" applyFont="1" applyFill="1" applyBorder="1" applyAlignment="1">
      <alignment horizontal="right"/>
    </xf>
    <xf numFmtId="2" fontId="25" fillId="33" borderId="27" xfId="0" applyNumberFormat="1" applyFont="1" applyFill="1" applyBorder="1" applyAlignment="1">
      <alignment horizontal="right"/>
    </xf>
    <xf numFmtId="0" fontId="17" fillId="33" borderId="33" xfId="0" applyFont="1" applyFill="1" applyBorder="1" applyAlignment="1">
      <alignment wrapText="1"/>
    </xf>
    <xf numFmtId="0" fontId="20" fillId="33" borderId="2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 wrapText="1"/>
    </xf>
    <xf numFmtId="0" fontId="19" fillId="33" borderId="3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2" fontId="1" fillId="33" borderId="0" xfId="0" applyNumberFormat="1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74" fontId="18" fillId="33" borderId="26" xfId="0" applyNumberFormat="1" applyFont="1" applyFill="1" applyBorder="1" applyAlignment="1">
      <alignment horizontal="center"/>
    </xf>
    <xf numFmtId="0" fontId="16" fillId="33" borderId="46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47" xfId="0" applyFont="1" applyFill="1" applyBorder="1" applyAlignment="1">
      <alignment/>
    </xf>
    <xf numFmtId="0" fontId="18" fillId="37" borderId="44" xfId="0" applyFont="1" applyFill="1" applyBorder="1" applyAlignment="1">
      <alignment horizontal="left"/>
    </xf>
    <xf numFmtId="0" fontId="18" fillId="35" borderId="48" xfId="0" applyFont="1" applyFill="1" applyBorder="1" applyAlignment="1">
      <alignment horizontal="left"/>
    </xf>
    <xf numFmtId="0" fontId="32" fillId="33" borderId="17" xfId="0" applyFont="1" applyFill="1" applyBorder="1" applyAlignment="1">
      <alignment/>
    </xf>
    <xf numFmtId="0" fontId="18" fillId="0" borderId="42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18" fillId="33" borderId="49" xfId="0" applyFont="1" applyFill="1" applyBorder="1" applyAlignment="1">
      <alignment horizontal="center"/>
    </xf>
    <xf numFmtId="2" fontId="28" fillId="33" borderId="50" xfId="51" applyNumberFormat="1" applyFont="1" applyFill="1" applyBorder="1" applyAlignment="1">
      <alignment horizontal="center"/>
    </xf>
    <xf numFmtId="2" fontId="19" fillId="33" borderId="51" xfId="51" applyNumberFormat="1" applyFont="1" applyFill="1" applyBorder="1" applyAlignment="1">
      <alignment horizontal="center"/>
    </xf>
    <xf numFmtId="0" fontId="18" fillId="0" borderId="48" xfId="0" applyFont="1" applyFill="1" applyBorder="1" applyAlignment="1">
      <alignment horizontal="left"/>
    </xf>
    <xf numFmtId="2" fontId="10" fillId="35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25" xfId="0" applyFont="1" applyBorder="1" applyAlignment="1">
      <alignment/>
    </xf>
    <xf numFmtId="0" fontId="35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8" fillId="35" borderId="0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/>
    </xf>
    <xf numFmtId="12" fontId="22" fillId="33" borderId="0" xfId="0" applyNumberFormat="1" applyFont="1" applyFill="1" applyAlignment="1">
      <alignment horizontal="center"/>
    </xf>
    <xf numFmtId="12" fontId="22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6" fillId="33" borderId="0" xfId="0" applyFont="1" applyFill="1" applyAlignment="1">
      <alignment horizontal="left"/>
    </xf>
    <xf numFmtId="0" fontId="36" fillId="33" borderId="0" xfId="0" applyFont="1" applyFill="1" applyAlignment="1">
      <alignment/>
    </xf>
    <xf numFmtId="12" fontId="36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390525</xdr:rowOff>
    </xdr:from>
    <xdr:to>
      <xdr:col>3</xdr:col>
      <xdr:colOff>38100</xdr:colOff>
      <xdr:row>6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23900"/>
          <a:ext cx="1914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1790700</xdr:colOff>
      <xdr:row>0</xdr:row>
      <xdr:rowOff>238125</xdr:rowOff>
    </xdr:from>
    <xdr:to>
      <xdr:col>7</xdr:col>
      <xdr:colOff>2152650</xdr:colOff>
      <xdr:row>3</xdr:row>
      <xdr:rowOff>247650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9775" y="238125"/>
          <a:ext cx="4010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115"/>
  <sheetViews>
    <sheetView tabSelected="1" zoomScale="40" zoomScaleNormal="40" workbookViewId="0" topLeftCell="B76">
      <selection activeCell="T96" sqref="T96"/>
    </sheetView>
  </sheetViews>
  <sheetFormatPr defaultColWidth="11.421875" defaultRowHeight="12.75"/>
  <cols>
    <col min="1" max="1" width="0.13671875" style="0" hidden="1" customWidth="1"/>
    <col min="2" max="2" width="13.28125" style="164" customWidth="1"/>
    <col min="3" max="3" width="29.57421875" style="0" customWidth="1"/>
    <col min="4" max="4" width="148.28125" style="0" customWidth="1"/>
    <col min="5" max="5" width="40.7109375" style="10" customWidth="1"/>
    <col min="6" max="6" width="53.7109375" style="0" customWidth="1"/>
    <col min="7" max="7" width="0.9921875" style="0" customWidth="1"/>
    <col min="8" max="8" width="35.140625" style="0" customWidth="1"/>
    <col min="9" max="9" width="20.8515625" style="0" hidden="1" customWidth="1"/>
    <col min="10" max="10" width="19.7109375" style="0" hidden="1" customWidth="1"/>
    <col min="11" max="11" width="36.00390625" style="8" hidden="1" customWidth="1"/>
    <col min="12" max="12" width="33.140625" style="0" hidden="1" customWidth="1"/>
    <col min="13" max="13" width="27.140625" style="0" hidden="1" customWidth="1"/>
    <col min="14" max="14" width="14.8515625" style="0" hidden="1" customWidth="1"/>
    <col min="15" max="15" width="0" style="0" hidden="1" customWidth="1"/>
    <col min="16" max="16" width="47.57421875" style="139" customWidth="1"/>
    <col min="17" max="17" width="27.28125" style="139" bestFit="1" customWidth="1"/>
    <col min="18" max="71" width="11.421875" style="15" customWidth="1"/>
  </cols>
  <sheetData>
    <row r="1" ht="26.25" customHeight="1"/>
    <row r="2" spans="3:15" ht="39" customHeight="1">
      <c r="C2" s="170" t="s">
        <v>0</v>
      </c>
      <c r="D2" s="170"/>
      <c r="E2" s="170"/>
      <c r="F2" s="170"/>
      <c r="G2" s="170"/>
      <c r="H2" s="170"/>
      <c r="I2" s="15"/>
      <c r="J2" s="169"/>
      <c r="K2" s="169"/>
      <c r="L2" s="169"/>
      <c r="M2" s="169"/>
      <c r="N2" s="169"/>
      <c r="O2" s="169"/>
    </row>
    <row r="3" spans="3:16" ht="36" hidden="1">
      <c r="C3" s="170" t="s">
        <v>23</v>
      </c>
      <c r="D3" s="170"/>
      <c r="E3" s="170"/>
      <c r="F3" s="170"/>
      <c r="G3" s="170"/>
      <c r="H3" s="170"/>
      <c r="I3" s="16"/>
      <c r="J3" s="169"/>
      <c r="K3" s="169"/>
      <c r="L3" s="169"/>
      <c r="M3" s="169"/>
      <c r="N3" s="169"/>
      <c r="O3" s="169"/>
      <c r="P3" s="140"/>
    </row>
    <row r="4" spans="3:16" ht="39" customHeight="1">
      <c r="C4" s="170" t="s">
        <v>36</v>
      </c>
      <c r="D4" s="170"/>
      <c r="E4" s="170"/>
      <c r="F4" s="170"/>
      <c r="G4" s="170"/>
      <c r="H4" s="170"/>
      <c r="I4" s="16"/>
      <c r="J4" s="169"/>
      <c r="K4" s="169"/>
      <c r="L4" s="169"/>
      <c r="M4" s="169"/>
      <c r="N4" s="169"/>
      <c r="O4" s="169"/>
      <c r="P4" s="140"/>
    </row>
    <row r="5" spans="3:16" ht="39" customHeight="1">
      <c r="C5" s="182" t="s">
        <v>110</v>
      </c>
      <c r="D5" s="182"/>
      <c r="E5" s="182"/>
      <c r="F5" s="182"/>
      <c r="G5" s="182"/>
      <c r="H5" s="182"/>
      <c r="I5" s="16"/>
      <c r="J5" s="169"/>
      <c r="K5" s="169"/>
      <c r="L5" s="169"/>
      <c r="M5" s="169"/>
      <c r="N5" s="169"/>
      <c r="O5" s="169"/>
      <c r="P5" s="140"/>
    </row>
    <row r="6" spans="3:16" ht="39" customHeight="1">
      <c r="C6" s="181" t="s">
        <v>119</v>
      </c>
      <c r="D6" s="181"/>
      <c r="E6" s="181"/>
      <c r="F6" s="181"/>
      <c r="G6" s="181"/>
      <c r="H6" s="181"/>
      <c r="I6" s="16"/>
      <c r="J6" s="169"/>
      <c r="K6" s="169"/>
      <c r="L6" s="169"/>
      <c r="M6" s="169"/>
      <c r="N6" s="169"/>
      <c r="O6" s="169"/>
      <c r="P6" s="140"/>
    </row>
    <row r="7" spans="3:16" ht="39" customHeight="1">
      <c r="C7" s="170" t="s">
        <v>111</v>
      </c>
      <c r="D7" s="170"/>
      <c r="E7" s="170"/>
      <c r="F7" s="170"/>
      <c r="G7" s="170"/>
      <c r="H7" s="170"/>
      <c r="I7" s="16"/>
      <c r="J7" s="17"/>
      <c r="K7" s="18"/>
      <c r="L7" s="19"/>
      <c r="M7" s="17"/>
      <c r="N7" s="17"/>
      <c r="O7" s="17"/>
      <c r="P7" s="140"/>
    </row>
    <row r="8" spans="2:71" s="7" customFormat="1" ht="39" customHeight="1">
      <c r="B8" s="164"/>
      <c r="C8" s="170" t="s">
        <v>112</v>
      </c>
      <c r="D8" s="170"/>
      <c r="E8" s="170"/>
      <c r="F8" s="170"/>
      <c r="G8" s="170"/>
      <c r="H8" s="170"/>
      <c r="I8" s="20"/>
      <c r="J8" s="21"/>
      <c r="K8" s="22"/>
      <c r="L8" s="23"/>
      <c r="M8" s="21"/>
      <c r="N8" s="21"/>
      <c r="O8" s="21"/>
      <c r="P8" s="141"/>
      <c r="Q8" s="141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2:71" s="7" customFormat="1" ht="39" customHeight="1">
      <c r="B9" s="164"/>
      <c r="C9" s="183" t="s">
        <v>113</v>
      </c>
      <c r="D9" s="183"/>
      <c r="E9" s="183"/>
      <c r="F9" s="183"/>
      <c r="G9" s="183"/>
      <c r="H9" s="183"/>
      <c r="I9" s="20"/>
      <c r="J9" s="21"/>
      <c r="K9" s="22"/>
      <c r="L9" s="23"/>
      <c r="M9" s="21"/>
      <c r="N9" s="21"/>
      <c r="O9" s="21"/>
      <c r="P9" s="141"/>
      <c r="Q9" s="141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3:16" ht="45.75" thickBot="1">
      <c r="C10" s="15"/>
      <c r="D10" s="15"/>
      <c r="E10" s="24"/>
      <c r="F10" s="25"/>
      <c r="G10" s="25"/>
      <c r="H10" s="26"/>
      <c r="I10" s="26"/>
      <c r="J10" s="26"/>
      <c r="K10" s="27"/>
      <c r="L10" s="28"/>
      <c r="M10" s="26"/>
      <c r="N10" s="26"/>
      <c r="O10" s="26"/>
      <c r="P10" s="142"/>
    </row>
    <row r="11" spans="3:16" ht="52.5" customHeight="1">
      <c r="C11" s="171" t="s">
        <v>80</v>
      </c>
      <c r="D11" s="171"/>
      <c r="E11" s="172"/>
      <c r="F11" s="29" t="s">
        <v>50</v>
      </c>
      <c r="G11" s="90"/>
      <c r="H11" s="31"/>
      <c r="I11" s="26"/>
      <c r="J11" s="26"/>
      <c r="K11" s="32"/>
      <c r="L11" s="15"/>
      <c r="M11" s="33"/>
      <c r="N11" s="33"/>
      <c r="O11" s="26"/>
      <c r="P11" s="142"/>
    </row>
    <row r="12" spans="3:15" ht="52.5" customHeight="1" thickBot="1">
      <c r="C12" s="177"/>
      <c r="D12" s="177"/>
      <c r="E12" s="178"/>
      <c r="F12" s="34" t="s">
        <v>76</v>
      </c>
      <c r="G12" s="35"/>
      <c r="H12" s="154" t="s">
        <v>84</v>
      </c>
      <c r="I12" s="15"/>
      <c r="J12" s="33"/>
      <c r="K12" s="180"/>
      <c r="L12" s="180"/>
      <c r="M12" s="179"/>
      <c r="N12" s="179"/>
      <c r="O12" s="179"/>
    </row>
    <row r="13" spans="3:16" ht="52.5" customHeight="1">
      <c r="C13" s="133" t="s">
        <v>1</v>
      </c>
      <c r="D13" s="134"/>
      <c r="E13" s="92"/>
      <c r="F13" s="34" t="s">
        <v>2</v>
      </c>
      <c r="G13" s="35"/>
      <c r="H13" s="36"/>
      <c r="I13" s="26"/>
      <c r="J13" s="33"/>
      <c r="K13" s="37"/>
      <c r="L13" s="28"/>
      <c r="M13" s="33"/>
      <c r="N13" s="33"/>
      <c r="O13" s="26"/>
      <c r="P13" s="142"/>
    </row>
    <row r="14" spans="3:16" ht="52.5" customHeight="1" thickBot="1">
      <c r="C14" s="38" t="s">
        <v>77</v>
      </c>
      <c r="D14" s="39"/>
      <c r="E14" s="93"/>
      <c r="F14" s="91" t="s">
        <v>24</v>
      </c>
      <c r="G14" s="30"/>
      <c r="H14" s="36"/>
      <c r="I14" s="26"/>
      <c r="J14" s="33"/>
      <c r="K14" s="37"/>
      <c r="L14" s="28"/>
      <c r="M14" s="33"/>
      <c r="N14" s="33"/>
      <c r="O14" s="26"/>
      <c r="P14" s="142"/>
    </row>
    <row r="15" spans="3:16" ht="52.5" customHeight="1" thickBot="1">
      <c r="C15" s="105"/>
      <c r="D15" s="106" t="s">
        <v>78</v>
      </c>
      <c r="E15" s="107"/>
      <c r="F15" s="108" t="s">
        <v>3</v>
      </c>
      <c r="G15" s="109"/>
      <c r="H15" s="40"/>
      <c r="I15" s="26"/>
      <c r="J15" s="33"/>
      <c r="K15" s="27"/>
      <c r="L15" s="28"/>
      <c r="M15" s="33"/>
      <c r="N15" s="33"/>
      <c r="O15" s="26"/>
      <c r="P15" s="142"/>
    </row>
    <row r="16" spans="3:16" ht="53.25" customHeight="1" thickBot="1">
      <c r="C16" s="94" t="s">
        <v>4</v>
      </c>
      <c r="D16" s="124" t="s">
        <v>51</v>
      </c>
      <c r="E16" s="110" t="s">
        <v>13</v>
      </c>
      <c r="F16" s="111" t="s">
        <v>43</v>
      </c>
      <c r="G16" s="112"/>
      <c r="H16" s="113" t="s">
        <v>44</v>
      </c>
      <c r="I16" s="41" t="s">
        <v>21</v>
      </c>
      <c r="J16" s="42" t="s">
        <v>22</v>
      </c>
      <c r="K16" s="43"/>
      <c r="L16" s="44"/>
      <c r="M16" s="45"/>
      <c r="N16" s="46"/>
      <c r="O16" s="45"/>
      <c r="P16" s="143"/>
    </row>
    <row r="17" spans="3:16" ht="53.25" customHeight="1">
      <c r="C17" s="47">
        <v>22</v>
      </c>
      <c r="D17" s="123" t="s">
        <v>67</v>
      </c>
      <c r="E17" s="48"/>
      <c r="F17" s="102">
        <v>73</v>
      </c>
      <c r="G17" s="103"/>
      <c r="H17" s="95">
        <f>F17*E17</f>
        <v>0</v>
      </c>
      <c r="I17" s="49"/>
      <c r="J17" s="50"/>
      <c r="K17" s="51">
        <f aca="true" t="shared" si="0" ref="K17:K27">F17/1.16</f>
        <v>62.931034482758626</v>
      </c>
      <c r="L17" s="52">
        <f>K17*0.16</f>
        <v>10.06896551724138</v>
      </c>
      <c r="M17" s="28">
        <f>L17+K17</f>
        <v>73</v>
      </c>
      <c r="N17" s="46"/>
      <c r="O17" s="45"/>
      <c r="P17" s="143"/>
    </row>
    <row r="18" spans="3:16" ht="53.25" customHeight="1">
      <c r="C18" s="59">
        <v>24</v>
      </c>
      <c r="D18" s="114" t="s">
        <v>71</v>
      </c>
      <c r="E18" s="48"/>
      <c r="F18" s="102">
        <v>132</v>
      </c>
      <c r="G18" s="56"/>
      <c r="H18" s="95">
        <f aca="true" t="shared" si="1" ref="H18:H27">F18*E18</f>
        <v>0</v>
      </c>
      <c r="I18" s="53"/>
      <c r="J18" s="54"/>
      <c r="K18" s="51">
        <f t="shared" si="0"/>
        <v>113.79310344827587</v>
      </c>
      <c r="L18" s="28">
        <f aca="true" t="shared" si="2" ref="L18:L27">K18*0.16</f>
        <v>18.20689655172414</v>
      </c>
      <c r="M18" s="28">
        <f aca="true" t="shared" si="3" ref="M18:M27">L18+K18</f>
        <v>132</v>
      </c>
      <c r="N18" s="28"/>
      <c r="O18" s="55"/>
      <c r="P18" s="144"/>
    </row>
    <row r="19" spans="3:16" ht="53.25" customHeight="1">
      <c r="C19" s="59">
        <v>34</v>
      </c>
      <c r="D19" s="115" t="s">
        <v>68</v>
      </c>
      <c r="E19" s="48"/>
      <c r="F19" s="102">
        <v>22</v>
      </c>
      <c r="G19" s="56"/>
      <c r="H19" s="95">
        <f>F19*E19</f>
        <v>0</v>
      </c>
      <c r="I19" s="53"/>
      <c r="J19" s="54"/>
      <c r="K19" s="51"/>
      <c r="L19" s="28"/>
      <c r="M19" s="28"/>
      <c r="N19" s="28"/>
      <c r="O19" s="55"/>
      <c r="P19" s="145"/>
    </row>
    <row r="20" spans="3:16" ht="53.25" customHeight="1">
      <c r="C20" s="59">
        <v>38</v>
      </c>
      <c r="D20" s="116" t="s">
        <v>66</v>
      </c>
      <c r="E20" s="48"/>
      <c r="F20" s="102">
        <v>12.5</v>
      </c>
      <c r="G20" s="56"/>
      <c r="H20" s="95">
        <f>F20*E20</f>
        <v>0</v>
      </c>
      <c r="I20" s="53"/>
      <c r="J20" s="54"/>
      <c r="K20" s="51"/>
      <c r="L20" s="28"/>
      <c r="M20" s="28"/>
      <c r="N20" s="28"/>
      <c r="O20" s="55"/>
      <c r="P20" s="145" t="s">
        <v>75</v>
      </c>
    </row>
    <row r="21" spans="3:16" ht="53.25" customHeight="1" hidden="1">
      <c r="C21" s="59">
        <v>39</v>
      </c>
      <c r="D21" s="117" t="s">
        <v>69</v>
      </c>
      <c r="E21" s="48"/>
      <c r="F21" s="102">
        <v>650</v>
      </c>
      <c r="G21" s="56"/>
      <c r="H21" s="95">
        <f t="shared" si="1"/>
        <v>0</v>
      </c>
      <c r="I21" s="53"/>
      <c r="J21" s="54"/>
      <c r="K21" s="51"/>
      <c r="L21" s="28"/>
      <c r="M21" s="28"/>
      <c r="N21" s="28"/>
      <c r="O21" s="55"/>
      <c r="P21" s="144"/>
    </row>
    <row r="22" spans="3:16" ht="53.25" customHeight="1">
      <c r="C22" s="59">
        <v>40</v>
      </c>
      <c r="D22" s="118" t="s">
        <v>70</v>
      </c>
      <c r="E22" s="48"/>
      <c r="F22" s="102">
        <v>185</v>
      </c>
      <c r="G22" s="56"/>
      <c r="H22" s="95">
        <f t="shared" si="1"/>
        <v>0</v>
      </c>
      <c r="I22" s="49"/>
      <c r="J22" s="50"/>
      <c r="K22" s="51">
        <f t="shared" si="0"/>
        <v>159.48275862068968</v>
      </c>
      <c r="L22" s="28">
        <f t="shared" si="2"/>
        <v>25.51724137931035</v>
      </c>
      <c r="M22" s="28">
        <f t="shared" si="3"/>
        <v>185.00000000000003</v>
      </c>
      <c r="N22" s="28"/>
      <c r="O22" s="55"/>
      <c r="P22" s="144"/>
    </row>
    <row r="23" spans="3:16" ht="53.25" customHeight="1" hidden="1">
      <c r="C23" s="59">
        <v>41</v>
      </c>
      <c r="D23" s="119" t="s">
        <v>73</v>
      </c>
      <c r="E23" s="48"/>
      <c r="F23" s="102">
        <v>58</v>
      </c>
      <c r="G23" s="56"/>
      <c r="H23" s="95">
        <f t="shared" si="1"/>
        <v>0</v>
      </c>
      <c r="I23" s="57"/>
      <c r="J23" s="58"/>
      <c r="K23" s="51">
        <f t="shared" si="0"/>
        <v>50</v>
      </c>
      <c r="L23" s="28">
        <f t="shared" si="2"/>
        <v>8</v>
      </c>
      <c r="M23" s="28">
        <f t="shared" si="3"/>
        <v>58</v>
      </c>
      <c r="N23" s="28"/>
      <c r="O23" s="55"/>
      <c r="P23" s="144"/>
    </row>
    <row r="24" spans="3:16" ht="53.25" customHeight="1" hidden="1">
      <c r="C24" s="59">
        <v>42</v>
      </c>
      <c r="D24" s="118" t="s">
        <v>72</v>
      </c>
      <c r="E24" s="48"/>
      <c r="F24" s="102">
        <v>16.5</v>
      </c>
      <c r="G24" s="56"/>
      <c r="H24" s="95">
        <f t="shared" si="1"/>
        <v>0</v>
      </c>
      <c r="I24" s="57"/>
      <c r="J24" s="58"/>
      <c r="K24" s="51">
        <f t="shared" si="0"/>
        <v>14.224137931034484</v>
      </c>
      <c r="L24" s="28">
        <f t="shared" si="2"/>
        <v>2.2758620689655173</v>
      </c>
      <c r="M24" s="28">
        <f t="shared" si="3"/>
        <v>16.5</v>
      </c>
      <c r="N24" s="28"/>
      <c r="O24" s="55"/>
      <c r="P24" s="144"/>
    </row>
    <row r="25" spans="3:16" ht="53.25" customHeight="1" hidden="1">
      <c r="C25" s="59">
        <v>43</v>
      </c>
      <c r="D25" s="118" t="s">
        <v>97</v>
      </c>
      <c r="E25" s="48"/>
      <c r="F25" s="102">
        <v>450</v>
      </c>
      <c r="G25" s="56"/>
      <c r="H25" s="95">
        <f t="shared" si="1"/>
        <v>0</v>
      </c>
      <c r="I25" s="57"/>
      <c r="J25" s="58"/>
      <c r="K25" s="51"/>
      <c r="L25" s="28"/>
      <c r="M25" s="28"/>
      <c r="N25" s="28"/>
      <c r="O25" s="55"/>
      <c r="P25" s="144"/>
    </row>
    <row r="26" spans="3:16" ht="53.25" customHeight="1" hidden="1">
      <c r="C26" s="59">
        <v>51</v>
      </c>
      <c r="D26" s="119" t="s">
        <v>74</v>
      </c>
      <c r="E26" s="48"/>
      <c r="F26" s="102">
        <v>350</v>
      </c>
      <c r="G26" s="56"/>
      <c r="H26" s="95">
        <f t="shared" si="1"/>
        <v>0</v>
      </c>
      <c r="I26" s="57"/>
      <c r="J26" s="58"/>
      <c r="K26" s="51">
        <f t="shared" si="0"/>
        <v>301.7241379310345</v>
      </c>
      <c r="L26" s="28">
        <f t="shared" si="2"/>
        <v>48.275862068965516</v>
      </c>
      <c r="M26" s="28">
        <f t="shared" si="3"/>
        <v>350</v>
      </c>
      <c r="N26" s="28"/>
      <c r="O26" s="55"/>
      <c r="P26" s="145" t="s">
        <v>75</v>
      </c>
    </row>
    <row r="27" spans="2:16" ht="53.25" customHeight="1">
      <c r="B27" s="164">
        <v>5</v>
      </c>
      <c r="C27" s="59" t="s">
        <v>86</v>
      </c>
      <c r="D27" s="155" t="s">
        <v>87</v>
      </c>
      <c r="E27" s="48"/>
      <c r="F27" s="102">
        <v>20</v>
      </c>
      <c r="G27" s="56"/>
      <c r="H27" s="95">
        <f t="shared" si="1"/>
        <v>0</v>
      </c>
      <c r="I27" s="57"/>
      <c r="J27" s="58"/>
      <c r="K27" s="51">
        <f t="shared" si="0"/>
        <v>17.24137931034483</v>
      </c>
      <c r="L27" s="28">
        <f t="shared" si="2"/>
        <v>2.7586206896551726</v>
      </c>
      <c r="M27" s="28">
        <f t="shared" si="3"/>
        <v>20</v>
      </c>
      <c r="N27" s="28"/>
      <c r="O27" s="55"/>
      <c r="P27" s="156"/>
    </row>
    <row r="28" spans="3:16" ht="53.25" customHeight="1" thickBot="1">
      <c r="C28" s="59"/>
      <c r="D28" s="126" t="s">
        <v>6</v>
      </c>
      <c r="E28" s="48"/>
      <c r="F28" s="102"/>
      <c r="G28" s="56"/>
      <c r="H28" s="95"/>
      <c r="I28" s="57"/>
      <c r="J28" s="58"/>
      <c r="K28" s="51"/>
      <c r="L28" s="28"/>
      <c r="M28" s="28"/>
      <c r="N28" s="28"/>
      <c r="O28" s="55"/>
      <c r="P28" s="144"/>
    </row>
    <row r="29" spans="3:16" ht="53.25" customHeight="1">
      <c r="C29" s="59">
        <v>45</v>
      </c>
      <c r="D29" s="125" t="s">
        <v>55</v>
      </c>
      <c r="E29" s="48"/>
      <c r="F29" s="102">
        <v>57</v>
      </c>
      <c r="G29" s="56"/>
      <c r="H29" s="95">
        <f aca="true" t="shared" si="4" ref="H29:H55">F29*E29</f>
        <v>0</v>
      </c>
      <c r="I29" s="49"/>
      <c r="J29" s="50"/>
      <c r="K29" s="51">
        <f aca="true" t="shared" si="5" ref="K29:K37">F29/1.16</f>
        <v>49.13793103448276</v>
      </c>
      <c r="L29" s="28">
        <f aca="true" t="shared" si="6" ref="L29:L43">K29*0.16</f>
        <v>7.862068965517242</v>
      </c>
      <c r="M29" s="28">
        <f aca="true" t="shared" si="7" ref="M29:M43">L29+K29</f>
        <v>57</v>
      </c>
      <c r="N29" s="28"/>
      <c r="O29" s="55"/>
      <c r="P29" s="144"/>
    </row>
    <row r="30" spans="3:16" ht="53.25" customHeight="1">
      <c r="C30" s="59">
        <v>46</v>
      </c>
      <c r="D30" s="118" t="s">
        <v>56</v>
      </c>
      <c r="E30" s="48"/>
      <c r="F30" s="102">
        <v>57</v>
      </c>
      <c r="G30" s="56"/>
      <c r="H30" s="95">
        <f t="shared" si="4"/>
        <v>0</v>
      </c>
      <c r="I30" s="49"/>
      <c r="J30" s="50"/>
      <c r="K30" s="51"/>
      <c r="L30" s="28"/>
      <c r="M30" s="28"/>
      <c r="N30" s="28"/>
      <c r="O30" s="55"/>
      <c r="P30" s="144"/>
    </row>
    <row r="31" spans="3:16" ht="53.25" customHeight="1">
      <c r="C31" s="59">
        <v>47</v>
      </c>
      <c r="D31" s="118" t="s">
        <v>57</v>
      </c>
      <c r="E31" s="48"/>
      <c r="F31" s="102">
        <v>57</v>
      </c>
      <c r="G31" s="56"/>
      <c r="H31" s="95">
        <f t="shared" si="4"/>
        <v>0</v>
      </c>
      <c r="I31" s="49"/>
      <c r="J31" s="50"/>
      <c r="K31" s="51">
        <f t="shared" si="5"/>
        <v>49.13793103448276</v>
      </c>
      <c r="L31" s="28">
        <f t="shared" si="6"/>
        <v>7.862068965517242</v>
      </c>
      <c r="M31" s="28">
        <f t="shared" si="7"/>
        <v>57</v>
      </c>
      <c r="N31" s="28"/>
      <c r="O31" s="55"/>
      <c r="P31" s="144"/>
    </row>
    <row r="32" spans="3:16" ht="53.25" customHeight="1">
      <c r="C32" s="59">
        <v>48</v>
      </c>
      <c r="D32" s="118" t="s">
        <v>58</v>
      </c>
      <c r="E32" s="48"/>
      <c r="F32" s="102">
        <v>118</v>
      </c>
      <c r="G32" s="56"/>
      <c r="H32" s="95">
        <f t="shared" si="4"/>
        <v>0</v>
      </c>
      <c r="I32" s="49"/>
      <c r="J32" s="50"/>
      <c r="K32" s="51">
        <f t="shared" si="5"/>
        <v>101.72413793103449</v>
      </c>
      <c r="L32" s="28">
        <f t="shared" si="6"/>
        <v>16.27586206896552</v>
      </c>
      <c r="M32" s="28">
        <f t="shared" si="7"/>
        <v>118.00000000000001</v>
      </c>
      <c r="N32" s="28"/>
      <c r="O32" s="55"/>
      <c r="P32" s="144"/>
    </row>
    <row r="33" spans="3:16" ht="53.25" customHeight="1">
      <c r="C33" s="59">
        <v>49</v>
      </c>
      <c r="D33" s="118" t="s">
        <v>59</v>
      </c>
      <c r="E33" s="48"/>
      <c r="F33" s="102">
        <v>118</v>
      </c>
      <c r="G33" s="56"/>
      <c r="H33" s="95">
        <f t="shared" si="4"/>
        <v>0</v>
      </c>
      <c r="I33" s="49"/>
      <c r="J33" s="50"/>
      <c r="K33" s="51">
        <f t="shared" si="5"/>
        <v>101.72413793103449</v>
      </c>
      <c r="L33" s="28">
        <f t="shared" si="6"/>
        <v>16.27586206896552</v>
      </c>
      <c r="M33" s="28">
        <f t="shared" si="7"/>
        <v>118.00000000000001</v>
      </c>
      <c r="N33" s="28"/>
      <c r="O33" s="55"/>
      <c r="P33" s="144"/>
    </row>
    <row r="34" spans="3:16" ht="53.25" customHeight="1">
      <c r="C34" s="59">
        <v>50</v>
      </c>
      <c r="D34" s="118" t="s">
        <v>60</v>
      </c>
      <c r="E34" s="48"/>
      <c r="F34" s="102">
        <v>57</v>
      </c>
      <c r="G34" s="56"/>
      <c r="H34" s="95">
        <f t="shared" si="4"/>
        <v>0</v>
      </c>
      <c r="I34" s="49"/>
      <c r="J34" s="50"/>
      <c r="K34" s="51">
        <f t="shared" si="5"/>
        <v>49.13793103448276</v>
      </c>
      <c r="L34" s="28">
        <f t="shared" si="6"/>
        <v>7.862068965517242</v>
      </c>
      <c r="M34" s="28">
        <f t="shared" si="7"/>
        <v>57</v>
      </c>
      <c r="N34" s="28"/>
      <c r="O34" s="55"/>
      <c r="P34" s="144"/>
    </row>
    <row r="35" spans="3:16" ht="53.25" customHeight="1">
      <c r="C35" s="59">
        <v>57</v>
      </c>
      <c r="D35" s="118" t="s">
        <v>61</v>
      </c>
      <c r="E35" s="48"/>
      <c r="F35" s="102">
        <v>57</v>
      </c>
      <c r="G35" s="56"/>
      <c r="H35" s="95">
        <f t="shared" si="4"/>
        <v>0</v>
      </c>
      <c r="I35" s="49"/>
      <c r="J35" s="50"/>
      <c r="K35" s="51">
        <f t="shared" si="5"/>
        <v>49.13793103448276</v>
      </c>
      <c r="L35" s="28">
        <f t="shared" si="6"/>
        <v>7.862068965517242</v>
      </c>
      <c r="M35" s="28">
        <f t="shared" si="7"/>
        <v>57</v>
      </c>
      <c r="N35" s="28"/>
      <c r="O35" s="55"/>
      <c r="P35" s="144"/>
    </row>
    <row r="36" spans="3:16" ht="53.25" customHeight="1">
      <c r="C36" s="59">
        <v>60</v>
      </c>
      <c r="D36" s="118" t="s">
        <v>62</v>
      </c>
      <c r="E36" s="48"/>
      <c r="F36" s="102">
        <v>57</v>
      </c>
      <c r="G36" s="56"/>
      <c r="H36" s="95">
        <f t="shared" si="4"/>
        <v>0</v>
      </c>
      <c r="I36" s="49"/>
      <c r="J36" s="50"/>
      <c r="K36" s="51">
        <f t="shared" si="5"/>
        <v>49.13793103448276</v>
      </c>
      <c r="L36" s="28">
        <f t="shared" si="6"/>
        <v>7.862068965517242</v>
      </c>
      <c r="M36" s="28">
        <f t="shared" si="7"/>
        <v>57</v>
      </c>
      <c r="N36" s="28"/>
      <c r="O36" s="55"/>
      <c r="P36" s="144"/>
    </row>
    <row r="37" spans="3:16" ht="53.25" customHeight="1">
      <c r="C37" s="59">
        <v>61</v>
      </c>
      <c r="D37" s="118" t="s">
        <v>63</v>
      </c>
      <c r="E37" s="48"/>
      <c r="F37" s="102">
        <v>57</v>
      </c>
      <c r="G37" s="56"/>
      <c r="H37" s="95">
        <f t="shared" si="4"/>
        <v>0</v>
      </c>
      <c r="I37" s="49"/>
      <c r="J37" s="50"/>
      <c r="K37" s="51">
        <f t="shared" si="5"/>
        <v>49.13793103448276</v>
      </c>
      <c r="L37" s="28">
        <f t="shared" si="6"/>
        <v>7.862068965517242</v>
      </c>
      <c r="M37" s="28">
        <f t="shared" si="7"/>
        <v>57</v>
      </c>
      <c r="N37" s="28"/>
      <c r="O37" s="55"/>
      <c r="P37" s="144"/>
    </row>
    <row r="38" spans="3:16" ht="53.25" customHeight="1">
      <c r="C38" s="59">
        <v>62</v>
      </c>
      <c r="D38" s="118" t="s">
        <v>64</v>
      </c>
      <c r="E38" s="48"/>
      <c r="F38" s="102">
        <v>57</v>
      </c>
      <c r="G38" s="56"/>
      <c r="H38" s="95">
        <f t="shared" si="4"/>
        <v>0</v>
      </c>
      <c r="I38" s="49"/>
      <c r="J38" s="50"/>
      <c r="K38" s="51"/>
      <c r="L38" s="28"/>
      <c r="M38" s="28"/>
      <c r="N38" s="28"/>
      <c r="O38" s="55"/>
      <c r="P38" s="144"/>
    </row>
    <row r="39" spans="3:16" ht="53.25" customHeight="1">
      <c r="C39" s="59"/>
      <c r="D39" s="121" t="s">
        <v>114</v>
      </c>
      <c r="E39" s="48"/>
      <c r="F39" s="102"/>
      <c r="G39" s="56"/>
      <c r="H39" s="95"/>
      <c r="I39" s="49"/>
      <c r="J39" s="50"/>
      <c r="K39" s="51"/>
      <c r="L39" s="19"/>
      <c r="M39" s="28"/>
      <c r="N39" s="28"/>
      <c r="O39" s="55"/>
      <c r="P39" s="144"/>
    </row>
    <row r="40" spans="3:16" ht="53.25" customHeight="1" hidden="1">
      <c r="C40" s="59">
        <v>80.1</v>
      </c>
      <c r="D40" s="120" t="s">
        <v>115</v>
      </c>
      <c r="E40" s="48"/>
      <c r="F40" s="102">
        <v>63</v>
      </c>
      <c r="G40" s="56"/>
      <c r="H40" s="95">
        <f t="shared" si="4"/>
        <v>0</v>
      </c>
      <c r="I40" s="49"/>
      <c r="J40" s="50"/>
      <c r="K40" s="51">
        <f>F40/1.16</f>
        <v>54.31034482758621</v>
      </c>
      <c r="L40" s="19">
        <f t="shared" si="6"/>
        <v>8.689655172413794</v>
      </c>
      <c r="M40" s="28">
        <f t="shared" si="7"/>
        <v>63.00000000000001</v>
      </c>
      <c r="N40" s="28"/>
      <c r="O40" s="55"/>
      <c r="P40" s="144"/>
    </row>
    <row r="41" spans="3:16" ht="53.25" customHeight="1">
      <c r="C41" s="59">
        <v>80.2</v>
      </c>
      <c r="D41" s="120" t="s">
        <v>116</v>
      </c>
      <c r="E41" s="48"/>
      <c r="F41" s="102">
        <v>63</v>
      </c>
      <c r="G41" s="56"/>
      <c r="H41" s="95">
        <f t="shared" si="4"/>
        <v>0</v>
      </c>
      <c r="I41" s="49"/>
      <c r="J41" s="50"/>
      <c r="K41" s="51">
        <f>F41/1.16</f>
        <v>54.31034482758621</v>
      </c>
      <c r="L41" s="19">
        <f t="shared" si="6"/>
        <v>8.689655172413794</v>
      </c>
      <c r="M41" s="28">
        <f t="shared" si="7"/>
        <v>63.00000000000001</v>
      </c>
      <c r="N41" s="28"/>
      <c r="O41" s="55"/>
      <c r="P41" s="144"/>
    </row>
    <row r="42" spans="3:16" ht="53.25" customHeight="1" hidden="1">
      <c r="C42" s="59">
        <v>80.3</v>
      </c>
      <c r="D42" s="120" t="s">
        <v>117</v>
      </c>
      <c r="E42" s="48"/>
      <c r="F42" s="102">
        <v>219</v>
      </c>
      <c r="G42" s="56"/>
      <c r="H42" s="95">
        <f t="shared" si="4"/>
        <v>0</v>
      </c>
      <c r="I42" s="49"/>
      <c r="J42" s="50"/>
      <c r="K42" s="51">
        <f>F42/1.16</f>
        <v>188.79310344827587</v>
      </c>
      <c r="L42" s="19">
        <f t="shared" si="6"/>
        <v>30.20689655172414</v>
      </c>
      <c r="M42" s="28">
        <f t="shared" si="7"/>
        <v>219</v>
      </c>
      <c r="N42" s="28"/>
      <c r="O42" s="55"/>
      <c r="P42" s="144"/>
    </row>
    <row r="43" spans="3:16" ht="53.25" customHeight="1">
      <c r="C43" s="59">
        <v>80.4</v>
      </c>
      <c r="D43" s="120" t="s">
        <v>118</v>
      </c>
      <c r="E43" s="48"/>
      <c r="F43" s="102">
        <v>115</v>
      </c>
      <c r="G43" s="56"/>
      <c r="H43" s="95">
        <f t="shared" si="4"/>
        <v>0</v>
      </c>
      <c r="I43" s="49"/>
      <c r="J43" s="50"/>
      <c r="K43" s="51">
        <f>F43/1.16</f>
        <v>99.13793103448276</v>
      </c>
      <c r="L43" s="19">
        <f t="shared" si="6"/>
        <v>15.862068965517242</v>
      </c>
      <c r="M43" s="28">
        <f t="shared" si="7"/>
        <v>115</v>
      </c>
      <c r="N43" s="28"/>
      <c r="O43" s="55"/>
      <c r="P43" s="144"/>
    </row>
    <row r="44" spans="3:16" ht="53.25" customHeight="1" thickBot="1">
      <c r="C44" s="128"/>
      <c r="D44" s="127" t="s">
        <v>18</v>
      </c>
      <c r="E44" s="61"/>
      <c r="F44" s="104"/>
      <c r="G44" s="103"/>
      <c r="H44" s="95"/>
      <c r="I44" s="49"/>
      <c r="J44" s="62"/>
      <c r="K44" s="51"/>
      <c r="L44" s="44"/>
      <c r="M44" s="45"/>
      <c r="N44" s="46"/>
      <c r="O44" s="45"/>
      <c r="P44" s="143"/>
    </row>
    <row r="45" spans="3:16" ht="53.25" customHeight="1">
      <c r="C45" s="59">
        <v>52</v>
      </c>
      <c r="D45" s="125" t="s">
        <v>15</v>
      </c>
      <c r="E45" s="48"/>
      <c r="F45" s="102">
        <v>57</v>
      </c>
      <c r="G45" s="56"/>
      <c r="H45" s="95">
        <f t="shared" si="4"/>
        <v>0</v>
      </c>
      <c r="I45" s="49"/>
      <c r="J45" s="62"/>
      <c r="K45" s="51">
        <f>F45/1.16</f>
        <v>49.13793103448276</v>
      </c>
      <c r="L45" s="44">
        <f>K45*0.16</f>
        <v>7.862068965517242</v>
      </c>
      <c r="M45" s="45">
        <f>L45+K45</f>
        <v>57</v>
      </c>
      <c r="N45" s="46"/>
      <c r="O45" s="45"/>
      <c r="P45" s="143"/>
    </row>
    <row r="46" spans="3:16" ht="53.25" customHeight="1">
      <c r="C46" s="59">
        <v>53</v>
      </c>
      <c r="D46" s="118" t="s">
        <v>16</v>
      </c>
      <c r="E46" s="48"/>
      <c r="F46" s="102">
        <v>57</v>
      </c>
      <c r="G46" s="56"/>
      <c r="H46" s="95">
        <f t="shared" si="4"/>
        <v>0</v>
      </c>
      <c r="I46" s="49"/>
      <c r="J46" s="62"/>
      <c r="K46" s="51">
        <f>F46/1.16</f>
        <v>49.13793103448276</v>
      </c>
      <c r="L46" s="44">
        <f>K46*0.16</f>
        <v>7.862068965517242</v>
      </c>
      <c r="M46" s="45">
        <f>L46+K46</f>
        <v>57</v>
      </c>
      <c r="N46" s="46"/>
      <c r="O46" s="45"/>
      <c r="P46" s="143"/>
    </row>
    <row r="47" spans="3:16" ht="53.25" customHeight="1">
      <c r="C47" s="59">
        <v>54</v>
      </c>
      <c r="D47" s="118" t="s">
        <v>17</v>
      </c>
      <c r="E47" s="48"/>
      <c r="F47" s="102">
        <v>57</v>
      </c>
      <c r="G47" s="56"/>
      <c r="H47" s="95">
        <f t="shared" si="4"/>
        <v>0</v>
      </c>
      <c r="I47" s="49"/>
      <c r="J47" s="62"/>
      <c r="K47" s="51">
        <f>F47/1.16</f>
        <v>49.13793103448276</v>
      </c>
      <c r="L47" s="44">
        <f>K47*0.16</f>
        <v>7.862068965517242</v>
      </c>
      <c r="M47" s="45">
        <f>L47+K47</f>
        <v>57</v>
      </c>
      <c r="N47" s="46"/>
      <c r="O47" s="45"/>
      <c r="P47" s="143"/>
    </row>
    <row r="48" spans="3:16" ht="53.25" customHeight="1">
      <c r="C48" s="59">
        <v>55</v>
      </c>
      <c r="D48" s="118" t="s">
        <v>10</v>
      </c>
      <c r="E48" s="48"/>
      <c r="F48" s="102">
        <v>57</v>
      </c>
      <c r="G48" s="56"/>
      <c r="H48" s="95">
        <f t="shared" si="4"/>
        <v>0</v>
      </c>
      <c r="I48" s="49"/>
      <c r="J48" s="62"/>
      <c r="K48" s="51">
        <f>F48/1.16</f>
        <v>49.13793103448276</v>
      </c>
      <c r="L48" s="44">
        <f>K48*0.16</f>
        <v>7.862068965517242</v>
      </c>
      <c r="M48" s="45">
        <f>L48+K48</f>
        <v>57</v>
      </c>
      <c r="N48" s="46"/>
      <c r="O48" s="45"/>
      <c r="P48" s="143"/>
    </row>
    <row r="49" spans="2:16" ht="53.25" customHeight="1">
      <c r="B49" s="164">
        <v>5</v>
      </c>
      <c r="C49" s="59">
        <v>56</v>
      </c>
      <c r="D49" s="118" t="s">
        <v>14</v>
      </c>
      <c r="E49" s="48"/>
      <c r="F49" s="102">
        <v>57</v>
      </c>
      <c r="G49" s="56"/>
      <c r="H49" s="95">
        <f t="shared" si="4"/>
        <v>0</v>
      </c>
      <c r="I49" s="49"/>
      <c r="J49" s="50"/>
      <c r="K49" s="51">
        <f>F49/1.16</f>
        <v>49.13793103448276</v>
      </c>
      <c r="L49" s="28">
        <f>K49*0.16</f>
        <v>7.862068965517242</v>
      </c>
      <c r="M49" s="28">
        <f>L49+K49</f>
        <v>57</v>
      </c>
      <c r="N49" s="28"/>
      <c r="O49" s="55"/>
      <c r="P49" s="144"/>
    </row>
    <row r="50" spans="3:16" ht="53.25" customHeight="1" thickBot="1">
      <c r="C50" s="128"/>
      <c r="D50" s="127" t="s">
        <v>12</v>
      </c>
      <c r="E50" s="61"/>
      <c r="F50" s="104"/>
      <c r="G50" s="103"/>
      <c r="H50" s="95"/>
      <c r="I50" s="49"/>
      <c r="J50" s="62"/>
      <c r="K50" s="51"/>
      <c r="L50" s="44"/>
      <c r="M50" s="45"/>
      <c r="N50" s="46"/>
      <c r="O50" s="45"/>
      <c r="P50" s="143"/>
    </row>
    <row r="51" spans="3:16" ht="53.25" customHeight="1">
      <c r="C51" s="59">
        <v>27</v>
      </c>
      <c r="D51" s="125" t="s">
        <v>47</v>
      </c>
      <c r="E51" s="48"/>
      <c r="F51" s="102">
        <v>31</v>
      </c>
      <c r="G51" s="56"/>
      <c r="H51" s="95">
        <f t="shared" si="4"/>
        <v>0</v>
      </c>
      <c r="I51" s="49"/>
      <c r="J51" s="50"/>
      <c r="K51" s="51"/>
      <c r="L51" s="19"/>
      <c r="M51" s="28"/>
      <c r="N51" s="28"/>
      <c r="O51" s="55"/>
      <c r="P51" s="144"/>
    </row>
    <row r="52" spans="3:16" ht="53.25" customHeight="1">
      <c r="C52" s="59">
        <v>28</v>
      </c>
      <c r="D52" s="118" t="s">
        <v>11</v>
      </c>
      <c r="E52" s="48"/>
      <c r="F52" s="102">
        <v>115</v>
      </c>
      <c r="G52" s="56"/>
      <c r="H52" s="95">
        <f t="shared" si="4"/>
        <v>0</v>
      </c>
      <c r="I52" s="49"/>
      <c r="J52" s="50"/>
      <c r="K52" s="51"/>
      <c r="L52" s="28"/>
      <c r="M52" s="28"/>
      <c r="N52" s="28"/>
      <c r="O52" s="55"/>
      <c r="P52" s="144"/>
    </row>
    <row r="53" spans="3:16" ht="53.25" customHeight="1" hidden="1">
      <c r="C53" s="59">
        <v>29</v>
      </c>
      <c r="D53" s="118" t="s">
        <v>91</v>
      </c>
      <c r="E53" s="48"/>
      <c r="F53" s="102">
        <v>200</v>
      </c>
      <c r="G53" s="56"/>
      <c r="H53" s="95">
        <f t="shared" si="4"/>
        <v>0</v>
      </c>
      <c r="I53" s="49"/>
      <c r="J53" s="50"/>
      <c r="K53" s="51"/>
      <c r="L53" s="28"/>
      <c r="M53" s="28"/>
      <c r="N53" s="28"/>
      <c r="O53" s="55"/>
      <c r="P53" s="144"/>
    </row>
    <row r="54" spans="3:16" ht="53.25" customHeight="1">
      <c r="C54" s="59">
        <v>35</v>
      </c>
      <c r="D54" s="118" t="s">
        <v>48</v>
      </c>
      <c r="E54" s="48"/>
      <c r="F54" s="102">
        <v>19</v>
      </c>
      <c r="G54" s="56"/>
      <c r="H54" s="95">
        <f t="shared" si="4"/>
        <v>0</v>
      </c>
      <c r="I54" s="49"/>
      <c r="J54" s="50"/>
      <c r="K54" s="51"/>
      <c r="L54" s="28"/>
      <c r="M54" s="28"/>
      <c r="N54" s="28"/>
      <c r="O54" s="55"/>
      <c r="P54" s="144"/>
    </row>
    <row r="55" spans="3:16" ht="53.25" customHeight="1">
      <c r="C55" s="59">
        <v>30</v>
      </c>
      <c r="D55" s="118" t="s">
        <v>49</v>
      </c>
      <c r="E55" s="48"/>
      <c r="F55" s="102">
        <v>77</v>
      </c>
      <c r="G55" s="56"/>
      <c r="H55" s="95">
        <f t="shared" si="4"/>
        <v>0</v>
      </c>
      <c r="I55" s="49"/>
      <c r="J55" s="50"/>
      <c r="K55" s="51"/>
      <c r="L55" s="28"/>
      <c r="M55" s="28"/>
      <c r="N55" s="28"/>
      <c r="O55" s="55"/>
      <c r="P55" s="144"/>
    </row>
    <row r="56" spans="2:16" ht="53.25" customHeight="1" hidden="1">
      <c r="B56" s="164">
        <v>5</v>
      </c>
      <c r="C56" s="59">
        <v>7</v>
      </c>
      <c r="D56" s="118" t="s">
        <v>92</v>
      </c>
      <c r="E56" s="48"/>
      <c r="F56" s="102">
        <v>16</v>
      </c>
      <c r="G56" s="56"/>
      <c r="H56" s="95">
        <f>F56*E56</f>
        <v>0</v>
      </c>
      <c r="I56" s="49"/>
      <c r="J56" s="50"/>
      <c r="K56" s="51"/>
      <c r="L56" s="28"/>
      <c r="M56" s="28"/>
      <c r="N56" s="28"/>
      <c r="O56" s="55"/>
      <c r="P56" s="144"/>
    </row>
    <row r="57" spans="3:16" ht="53.25" customHeight="1" hidden="1">
      <c r="C57" s="59">
        <v>36</v>
      </c>
      <c r="D57" s="118" t="s">
        <v>95</v>
      </c>
      <c r="E57" s="48"/>
      <c r="F57" s="102">
        <v>25</v>
      </c>
      <c r="G57" s="56"/>
      <c r="H57" s="95">
        <f>F57*E57</f>
        <v>0</v>
      </c>
      <c r="I57" s="49"/>
      <c r="J57" s="50"/>
      <c r="K57" s="51"/>
      <c r="L57" s="28"/>
      <c r="M57" s="28"/>
      <c r="N57" s="28"/>
      <c r="O57" s="55"/>
      <c r="P57" s="144"/>
    </row>
    <row r="58" spans="3:16" ht="53.25" customHeight="1" thickBot="1">
      <c r="C58" s="59"/>
      <c r="D58" s="126" t="s">
        <v>45</v>
      </c>
      <c r="E58" s="48"/>
      <c r="F58" s="102"/>
      <c r="G58" s="56"/>
      <c r="H58" s="95"/>
      <c r="I58" s="49"/>
      <c r="J58" s="50"/>
      <c r="K58" s="51"/>
      <c r="L58" s="28"/>
      <c r="M58" s="28"/>
      <c r="N58" s="28"/>
      <c r="O58" s="55"/>
      <c r="P58" s="144"/>
    </row>
    <row r="59" spans="3:16" ht="53.25" customHeight="1">
      <c r="C59" s="59">
        <v>11</v>
      </c>
      <c r="D59" s="125" t="s">
        <v>25</v>
      </c>
      <c r="E59" s="48"/>
      <c r="F59" s="102">
        <v>77</v>
      </c>
      <c r="G59" s="56"/>
      <c r="H59" s="95">
        <f aca="true" t="shared" si="8" ref="H59:H69">F59*E59</f>
        <v>0</v>
      </c>
      <c r="I59" s="49"/>
      <c r="J59" s="50"/>
      <c r="K59" s="51"/>
      <c r="L59" s="28"/>
      <c r="M59" s="28"/>
      <c r="N59" s="28"/>
      <c r="O59" s="55"/>
      <c r="P59" s="144"/>
    </row>
    <row r="60" spans="3:16" ht="53.25" customHeight="1">
      <c r="C60" s="59">
        <v>12</v>
      </c>
      <c r="D60" s="118" t="s">
        <v>26</v>
      </c>
      <c r="E60" s="48"/>
      <c r="F60" s="102">
        <v>77</v>
      </c>
      <c r="G60" s="56"/>
      <c r="H60" s="95">
        <f t="shared" si="8"/>
        <v>0</v>
      </c>
      <c r="I60" s="49"/>
      <c r="J60" s="50"/>
      <c r="K60" s="51"/>
      <c r="L60" s="28"/>
      <c r="M60" s="28"/>
      <c r="N60" s="28"/>
      <c r="O60" s="55"/>
      <c r="P60" s="144"/>
    </row>
    <row r="61" spans="3:16" ht="53.25" customHeight="1">
      <c r="C61" s="59">
        <v>13</v>
      </c>
      <c r="D61" s="118" t="s">
        <v>27</v>
      </c>
      <c r="E61" s="48"/>
      <c r="F61" s="102">
        <v>77</v>
      </c>
      <c r="G61" s="56"/>
      <c r="H61" s="95">
        <f t="shared" si="8"/>
        <v>0</v>
      </c>
      <c r="I61" s="49"/>
      <c r="J61" s="50"/>
      <c r="K61" s="51"/>
      <c r="L61" s="28"/>
      <c r="M61" s="28"/>
      <c r="N61" s="28"/>
      <c r="O61" s="55"/>
      <c r="P61" s="144"/>
    </row>
    <row r="62" spans="3:16" ht="53.25" customHeight="1" hidden="1">
      <c r="C62" s="59">
        <v>14</v>
      </c>
      <c r="D62" s="122" t="s">
        <v>28</v>
      </c>
      <c r="E62" s="48"/>
      <c r="F62" s="102">
        <v>77</v>
      </c>
      <c r="G62" s="56"/>
      <c r="H62" s="95">
        <f t="shared" si="8"/>
        <v>0</v>
      </c>
      <c r="I62" s="49"/>
      <c r="J62" s="50"/>
      <c r="K62" s="51"/>
      <c r="L62" s="28"/>
      <c r="M62" s="28"/>
      <c r="N62" s="28"/>
      <c r="O62" s="55"/>
      <c r="P62" s="144"/>
    </row>
    <row r="63" spans="3:16" ht="53.25" customHeight="1">
      <c r="C63" s="59">
        <v>15</v>
      </c>
      <c r="D63" s="118" t="s">
        <v>29</v>
      </c>
      <c r="E63" s="48"/>
      <c r="F63" s="102">
        <v>77</v>
      </c>
      <c r="G63" s="56"/>
      <c r="H63" s="95">
        <f t="shared" si="8"/>
        <v>0</v>
      </c>
      <c r="I63" s="49"/>
      <c r="J63" s="50"/>
      <c r="K63" s="51"/>
      <c r="L63" s="28"/>
      <c r="M63" s="28"/>
      <c r="N63" s="28"/>
      <c r="O63" s="55"/>
      <c r="P63" s="144"/>
    </row>
    <row r="64" spans="3:16" ht="53.25" customHeight="1">
      <c r="C64" s="59">
        <v>16</v>
      </c>
      <c r="D64" s="118" t="s">
        <v>30</v>
      </c>
      <c r="E64" s="48"/>
      <c r="F64" s="102">
        <v>77</v>
      </c>
      <c r="G64" s="56"/>
      <c r="H64" s="95">
        <f t="shared" si="8"/>
        <v>0</v>
      </c>
      <c r="I64" s="49"/>
      <c r="J64" s="50"/>
      <c r="K64" s="51"/>
      <c r="L64" s="28"/>
      <c r="M64" s="28"/>
      <c r="N64" s="28"/>
      <c r="O64" s="55"/>
      <c r="P64" s="144"/>
    </row>
    <row r="65" spans="3:16" ht="53.25" customHeight="1">
      <c r="C65" s="59">
        <v>17</v>
      </c>
      <c r="D65" s="118" t="s">
        <v>31</v>
      </c>
      <c r="E65" s="48"/>
      <c r="F65" s="102">
        <v>77</v>
      </c>
      <c r="G65" s="56"/>
      <c r="H65" s="95">
        <f t="shared" si="8"/>
        <v>0</v>
      </c>
      <c r="I65" s="49"/>
      <c r="J65" s="50"/>
      <c r="K65" s="51"/>
      <c r="L65" s="63"/>
      <c r="M65" s="28"/>
      <c r="N65" s="28"/>
      <c r="O65" s="55"/>
      <c r="P65" s="144"/>
    </row>
    <row r="66" spans="3:16" ht="53.25" customHeight="1">
      <c r="C66" s="59">
        <v>18</v>
      </c>
      <c r="D66" s="118" t="s">
        <v>32</v>
      </c>
      <c r="E66" s="48"/>
      <c r="F66" s="102">
        <v>77</v>
      </c>
      <c r="G66" s="56"/>
      <c r="H66" s="95">
        <f t="shared" si="8"/>
        <v>0</v>
      </c>
      <c r="I66" s="49"/>
      <c r="J66" s="50"/>
      <c r="K66" s="51"/>
      <c r="L66" s="63"/>
      <c r="M66" s="28"/>
      <c r="N66" s="28"/>
      <c r="O66" s="55"/>
      <c r="P66" s="144"/>
    </row>
    <row r="67" spans="3:16" ht="53.25" customHeight="1">
      <c r="C67" s="59">
        <v>19</v>
      </c>
      <c r="D67" s="118" t="s">
        <v>33</v>
      </c>
      <c r="E67" s="48"/>
      <c r="F67" s="102">
        <v>77</v>
      </c>
      <c r="G67" s="56"/>
      <c r="H67" s="95">
        <f t="shared" si="8"/>
        <v>0</v>
      </c>
      <c r="I67" s="49"/>
      <c r="J67" s="50"/>
      <c r="K67" s="51"/>
      <c r="L67" s="63"/>
      <c r="M67" s="28"/>
      <c r="N67" s="28"/>
      <c r="O67" s="55"/>
      <c r="P67" s="144"/>
    </row>
    <row r="68" spans="3:16" ht="53.25" customHeight="1">
      <c r="C68" s="59">
        <v>20</v>
      </c>
      <c r="D68" s="118" t="s">
        <v>34</v>
      </c>
      <c r="E68" s="48"/>
      <c r="F68" s="102">
        <v>77</v>
      </c>
      <c r="G68" s="56"/>
      <c r="H68" s="95">
        <f t="shared" si="8"/>
        <v>0</v>
      </c>
      <c r="I68" s="49"/>
      <c r="J68" s="50"/>
      <c r="K68" s="51"/>
      <c r="L68" s="63"/>
      <c r="M68" s="28"/>
      <c r="N68" s="28"/>
      <c r="O68" s="55"/>
      <c r="P68" s="144"/>
    </row>
    <row r="69" spans="3:16" ht="53.25" customHeight="1">
      <c r="C69" s="59">
        <v>21</v>
      </c>
      <c r="D69" s="118" t="s">
        <v>35</v>
      </c>
      <c r="E69" s="48"/>
      <c r="F69" s="102">
        <v>77</v>
      </c>
      <c r="G69" s="56"/>
      <c r="H69" s="95">
        <f t="shared" si="8"/>
        <v>0</v>
      </c>
      <c r="I69" s="49"/>
      <c r="J69" s="50"/>
      <c r="K69" s="51"/>
      <c r="L69" s="63"/>
      <c r="M69" s="28"/>
      <c r="N69" s="28"/>
      <c r="O69" s="55"/>
      <c r="P69" s="144"/>
    </row>
    <row r="70" spans="3:16" ht="53.25" customHeight="1">
      <c r="C70" s="59">
        <v>23</v>
      </c>
      <c r="D70" s="118" t="s">
        <v>52</v>
      </c>
      <c r="E70" s="48"/>
      <c r="F70" s="102">
        <v>77</v>
      </c>
      <c r="G70" s="56"/>
      <c r="H70" s="95">
        <f>F70*E70</f>
        <v>0</v>
      </c>
      <c r="I70" s="49"/>
      <c r="J70" s="50"/>
      <c r="K70" s="51"/>
      <c r="L70" s="63"/>
      <c r="M70" s="28"/>
      <c r="N70" s="28"/>
      <c r="O70" s="55"/>
      <c r="P70" s="144"/>
    </row>
    <row r="71" spans="3:16" ht="53.25" customHeight="1">
      <c r="C71" s="157">
        <v>25</v>
      </c>
      <c r="D71" s="118" t="s">
        <v>88</v>
      </c>
      <c r="E71" s="48"/>
      <c r="F71" s="158">
        <v>77</v>
      </c>
      <c r="H71" s="159">
        <f>F71*E71</f>
        <v>0</v>
      </c>
      <c r="I71" s="49"/>
      <c r="J71" s="50"/>
      <c r="K71" s="51"/>
      <c r="L71" s="63"/>
      <c r="M71" s="28"/>
      <c r="N71" s="28"/>
      <c r="O71" s="55"/>
      <c r="P71" s="144"/>
    </row>
    <row r="72" spans="3:16" ht="53.25" customHeight="1" thickBot="1">
      <c r="C72" s="59"/>
      <c r="D72" s="126" t="s">
        <v>19</v>
      </c>
      <c r="E72" s="48"/>
      <c r="F72" s="102"/>
      <c r="G72" s="56"/>
      <c r="H72" s="95"/>
      <c r="I72" s="49"/>
      <c r="J72" s="50"/>
      <c r="K72" s="51"/>
      <c r="L72" s="28"/>
      <c r="M72" s="28"/>
      <c r="N72" s="28"/>
      <c r="O72" s="55"/>
      <c r="P72" s="144"/>
    </row>
    <row r="73" spans="3:16" ht="53.25" customHeight="1" thickBot="1">
      <c r="C73" s="59">
        <v>237</v>
      </c>
      <c r="D73" s="13" t="s">
        <v>82</v>
      </c>
      <c r="E73" s="11"/>
      <c r="F73" s="14">
        <v>32</v>
      </c>
      <c r="G73" s="5"/>
      <c r="H73" s="95">
        <f>F73*E73</f>
        <v>0</v>
      </c>
      <c r="I73" s="3"/>
      <c r="J73" s="6"/>
      <c r="K73" s="9"/>
      <c r="L73" s="1"/>
      <c r="M73" s="1"/>
      <c r="N73" s="1"/>
      <c r="O73" s="2"/>
      <c r="P73" s="144"/>
    </row>
    <row r="74" spans="3:16" ht="53.25" customHeight="1" thickBot="1">
      <c r="C74" s="59">
        <v>238</v>
      </c>
      <c r="D74" s="13" t="s">
        <v>83</v>
      </c>
      <c r="E74" s="11"/>
      <c r="F74" s="14">
        <v>32</v>
      </c>
      <c r="G74" s="5"/>
      <c r="H74" s="95">
        <f>F74*E74</f>
        <v>0</v>
      </c>
      <c r="I74" s="3"/>
      <c r="J74" s="6"/>
      <c r="K74" s="9"/>
      <c r="L74" s="1"/>
      <c r="M74" s="1"/>
      <c r="N74" s="1"/>
      <c r="O74" s="2"/>
      <c r="P74" s="144"/>
    </row>
    <row r="75" spans="3:16" ht="53.25" customHeight="1" thickBot="1">
      <c r="C75" s="59">
        <v>239</v>
      </c>
      <c r="D75" s="13" t="s">
        <v>85</v>
      </c>
      <c r="E75" s="11"/>
      <c r="F75" s="14">
        <v>32</v>
      </c>
      <c r="G75" s="5"/>
      <c r="H75" s="95">
        <f>F75*E75</f>
        <v>0</v>
      </c>
      <c r="I75" s="3"/>
      <c r="J75" s="6"/>
      <c r="K75" s="9"/>
      <c r="L75" s="1"/>
      <c r="M75" s="1"/>
      <c r="N75" s="1"/>
      <c r="O75" s="2"/>
      <c r="P75" s="144"/>
    </row>
    <row r="76" spans="3:16" ht="53.25" customHeight="1" thickBot="1">
      <c r="C76" s="59">
        <v>240</v>
      </c>
      <c r="D76" s="13" t="s">
        <v>89</v>
      </c>
      <c r="E76" s="11"/>
      <c r="F76" s="14">
        <v>32</v>
      </c>
      <c r="G76" s="5"/>
      <c r="H76" s="95">
        <f>F76*E76</f>
        <v>0</v>
      </c>
      <c r="I76" s="3"/>
      <c r="J76" s="6"/>
      <c r="K76" s="9"/>
      <c r="L76" s="1"/>
      <c r="M76" s="1"/>
      <c r="N76" s="1"/>
      <c r="O76" s="2"/>
      <c r="P76" s="144"/>
    </row>
    <row r="77" spans="3:16" ht="53.25" customHeight="1" thickBot="1">
      <c r="C77" s="59">
        <v>241</v>
      </c>
      <c r="D77" s="13" t="s">
        <v>90</v>
      </c>
      <c r="E77" s="11"/>
      <c r="F77" s="14">
        <v>32</v>
      </c>
      <c r="G77" s="5"/>
      <c r="H77" s="95">
        <f>F77*E77</f>
        <v>0</v>
      </c>
      <c r="I77" s="3"/>
      <c r="J77" s="6"/>
      <c r="K77" s="9"/>
      <c r="L77" s="1"/>
      <c r="M77" s="1"/>
      <c r="N77" s="1"/>
      <c r="O77" s="2"/>
      <c r="P77" s="144"/>
    </row>
    <row r="78" spans="3:16" ht="53.25" customHeight="1" thickBot="1">
      <c r="C78" s="59">
        <v>242</v>
      </c>
      <c r="D78" s="13" t="s">
        <v>93</v>
      </c>
      <c r="E78" s="11"/>
      <c r="F78" s="14">
        <v>32</v>
      </c>
      <c r="G78" s="5"/>
      <c r="H78" s="95">
        <f aca="true" t="shared" si="9" ref="H78:H83">F78*E78</f>
        <v>0</v>
      </c>
      <c r="I78" s="3"/>
      <c r="J78" s="6"/>
      <c r="K78" s="9"/>
      <c r="L78" s="1"/>
      <c r="M78" s="1"/>
      <c r="N78" s="1"/>
      <c r="O78" s="2"/>
      <c r="P78" s="144"/>
    </row>
    <row r="79" spans="3:16" ht="53.25" customHeight="1" thickBot="1">
      <c r="C79" s="59">
        <v>243</v>
      </c>
      <c r="D79" s="13" t="s">
        <v>96</v>
      </c>
      <c r="E79" s="11"/>
      <c r="F79" s="14">
        <v>32</v>
      </c>
      <c r="G79" s="5"/>
      <c r="H79" s="95">
        <f t="shared" si="9"/>
        <v>0</v>
      </c>
      <c r="I79" s="3"/>
      <c r="J79" s="6"/>
      <c r="K79" s="9"/>
      <c r="L79" s="1"/>
      <c r="M79" s="1"/>
      <c r="N79" s="1"/>
      <c r="O79" s="2"/>
      <c r="P79" s="144"/>
    </row>
    <row r="80" spans="3:16" ht="53.25" customHeight="1" thickBot="1">
      <c r="C80" s="59">
        <v>244</v>
      </c>
      <c r="D80" s="13" t="s">
        <v>98</v>
      </c>
      <c r="E80" s="11"/>
      <c r="F80" s="14">
        <v>32</v>
      </c>
      <c r="G80" s="5"/>
      <c r="H80" s="95">
        <f t="shared" si="9"/>
        <v>0</v>
      </c>
      <c r="I80" s="3"/>
      <c r="J80" s="6"/>
      <c r="K80" s="9"/>
      <c r="L80" s="1"/>
      <c r="M80" s="1"/>
      <c r="N80" s="1"/>
      <c r="O80" s="2"/>
      <c r="P80" s="144"/>
    </row>
    <row r="81" spans="3:16" ht="53.25" customHeight="1" thickBot="1">
      <c r="C81" s="59">
        <v>245</v>
      </c>
      <c r="D81" s="13" t="s">
        <v>99</v>
      </c>
      <c r="E81" s="11"/>
      <c r="F81" s="14">
        <v>32</v>
      </c>
      <c r="G81" s="5"/>
      <c r="H81" s="95">
        <f t="shared" si="9"/>
        <v>0</v>
      </c>
      <c r="I81" s="3"/>
      <c r="J81" s="6"/>
      <c r="K81" s="9"/>
      <c r="L81" s="1"/>
      <c r="M81" s="1"/>
      <c r="N81" s="1"/>
      <c r="O81" s="2"/>
      <c r="P81" s="144"/>
    </row>
    <row r="82" spans="3:16" ht="53.25" customHeight="1" thickBot="1">
      <c r="C82" s="59">
        <v>246</v>
      </c>
      <c r="D82" s="13" t="s">
        <v>106</v>
      </c>
      <c r="E82" s="11"/>
      <c r="F82" s="14">
        <v>32</v>
      </c>
      <c r="G82" s="5"/>
      <c r="H82" s="95">
        <f t="shared" si="9"/>
        <v>0</v>
      </c>
      <c r="I82" s="3"/>
      <c r="J82" s="6"/>
      <c r="K82" s="9"/>
      <c r="L82" s="1"/>
      <c r="M82" s="1"/>
      <c r="N82" s="1"/>
      <c r="O82" s="2"/>
      <c r="P82" s="144"/>
    </row>
    <row r="83" spans="3:16" ht="53.25" customHeight="1" thickBot="1">
      <c r="C83" s="59">
        <v>247</v>
      </c>
      <c r="D83" s="13" t="s">
        <v>107</v>
      </c>
      <c r="E83" s="11"/>
      <c r="F83" s="14">
        <v>32</v>
      </c>
      <c r="G83" s="5"/>
      <c r="H83" s="95">
        <f t="shared" si="9"/>
        <v>0</v>
      </c>
      <c r="I83" s="3"/>
      <c r="J83" s="6"/>
      <c r="K83" s="9"/>
      <c r="L83" s="1"/>
      <c r="M83" s="1"/>
      <c r="N83" s="1"/>
      <c r="O83" s="2"/>
      <c r="P83" s="144"/>
    </row>
    <row r="84" spans="3:16" ht="53.25" customHeight="1" thickBot="1">
      <c r="C84" s="59">
        <v>248</v>
      </c>
      <c r="D84" s="13" t="s">
        <v>108</v>
      </c>
      <c r="E84" s="11"/>
      <c r="F84" s="14">
        <v>32</v>
      </c>
      <c r="G84" s="5"/>
      <c r="H84" s="95">
        <f>F84*E84</f>
        <v>0</v>
      </c>
      <c r="I84" s="3"/>
      <c r="J84" s="6"/>
      <c r="K84" s="9"/>
      <c r="L84" s="1"/>
      <c r="M84" s="1"/>
      <c r="N84" s="1"/>
      <c r="O84" s="2"/>
      <c r="P84" s="144"/>
    </row>
    <row r="85" spans="3:16" ht="53.25" customHeight="1" thickBot="1">
      <c r="C85" s="59">
        <v>249</v>
      </c>
      <c r="D85" s="13" t="s">
        <v>109</v>
      </c>
      <c r="E85" s="11"/>
      <c r="F85" s="14">
        <v>32</v>
      </c>
      <c r="G85" s="5"/>
      <c r="H85" s="95">
        <f>F85*E85</f>
        <v>0</v>
      </c>
      <c r="I85" s="3"/>
      <c r="J85" s="6"/>
      <c r="K85" s="9"/>
      <c r="L85" s="1"/>
      <c r="M85" s="1"/>
      <c r="N85" s="1"/>
      <c r="O85" s="2"/>
      <c r="P85" s="144"/>
    </row>
    <row r="86" spans="3:16" ht="53.25" customHeight="1" thickBot="1">
      <c r="C86" s="59">
        <v>251</v>
      </c>
      <c r="D86" s="13" t="s">
        <v>120</v>
      </c>
      <c r="E86" s="11"/>
      <c r="F86" s="14">
        <v>32</v>
      </c>
      <c r="G86" s="5"/>
      <c r="H86" s="95">
        <f>F86*E86</f>
        <v>0</v>
      </c>
      <c r="I86" s="3"/>
      <c r="J86" s="6"/>
      <c r="K86" s="9"/>
      <c r="L86" s="1"/>
      <c r="M86" s="1"/>
      <c r="N86" s="1"/>
      <c r="O86" s="2"/>
      <c r="P86" s="144"/>
    </row>
    <row r="87" spans="3:16" ht="53.25" customHeight="1" thickBot="1">
      <c r="C87" s="59"/>
      <c r="D87" s="126" t="s">
        <v>46</v>
      </c>
      <c r="E87" s="64"/>
      <c r="F87" s="102"/>
      <c r="G87" s="56"/>
      <c r="H87" s="95"/>
      <c r="I87" s="49"/>
      <c r="J87" s="50"/>
      <c r="K87" s="51"/>
      <c r="L87" s="28"/>
      <c r="M87" s="28"/>
      <c r="N87" s="28"/>
      <c r="O87" s="55"/>
      <c r="P87" s="144"/>
    </row>
    <row r="88" spans="3:16" ht="53.25" customHeight="1">
      <c r="C88" s="59">
        <v>58</v>
      </c>
      <c r="D88" s="118" t="s">
        <v>65</v>
      </c>
      <c r="E88" s="48"/>
      <c r="F88" s="102">
        <f>32*6</f>
        <v>192</v>
      </c>
      <c r="G88" s="56"/>
      <c r="H88" s="95">
        <f>F88*E88</f>
        <v>0</v>
      </c>
      <c r="I88" s="49"/>
      <c r="J88" s="50"/>
      <c r="K88" s="51"/>
      <c r="L88" s="28"/>
      <c r="M88" s="28"/>
      <c r="N88" s="28"/>
      <c r="O88" s="55"/>
      <c r="P88" s="144"/>
    </row>
    <row r="89" spans="3:17" ht="53.25" customHeight="1" hidden="1">
      <c r="C89" s="96">
        <v>200.1</v>
      </c>
      <c r="D89" s="125" t="s">
        <v>53</v>
      </c>
      <c r="E89" s="64"/>
      <c r="F89" s="102">
        <v>200</v>
      </c>
      <c r="G89" s="56"/>
      <c r="H89" s="95">
        <f>F89*E89</f>
        <v>0</v>
      </c>
      <c r="I89" s="49"/>
      <c r="J89" s="50"/>
      <c r="K89" s="51"/>
      <c r="L89" s="28"/>
      <c r="M89" s="28"/>
      <c r="N89" s="28"/>
      <c r="O89" s="55"/>
      <c r="P89" s="161" t="s">
        <v>105</v>
      </c>
      <c r="Q89" s="163"/>
    </row>
    <row r="90" spans="3:16" ht="53.25" customHeight="1" thickBot="1">
      <c r="C90" s="97"/>
      <c r="D90" s="126" t="s">
        <v>54</v>
      </c>
      <c r="E90" s="64"/>
      <c r="F90" s="102"/>
      <c r="G90" s="56"/>
      <c r="H90" s="95">
        <f>SUM(H17:H88)</f>
        <v>0</v>
      </c>
      <c r="I90" s="49"/>
      <c r="J90" s="50"/>
      <c r="K90" s="51"/>
      <c r="L90" s="19"/>
      <c r="M90" s="28"/>
      <c r="N90" s="28"/>
      <c r="O90" s="55"/>
      <c r="P90" s="144"/>
    </row>
    <row r="91" spans="2:17" ht="53.25" customHeight="1">
      <c r="B91" s="164">
        <v>2</v>
      </c>
      <c r="C91" s="148" t="s">
        <v>100</v>
      </c>
      <c r="D91" s="152" t="s">
        <v>101</v>
      </c>
      <c r="E91" s="64"/>
      <c r="F91" s="102">
        <v>750</v>
      </c>
      <c r="G91" s="56"/>
      <c r="H91" s="95">
        <f>F91*E91</f>
        <v>0</v>
      </c>
      <c r="I91" s="49"/>
      <c r="J91" s="50"/>
      <c r="K91" s="51"/>
      <c r="L91" s="19"/>
      <c r="M91" s="28"/>
      <c r="N91" s="28"/>
      <c r="O91" s="55"/>
      <c r="P91" s="161" t="s">
        <v>103</v>
      </c>
      <c r="Q91" s="162"/>
    </row>
    <row r="92" spans="3:17" ht="53.25" customHeight="1" hidden="1">
      <c r="C92" s="148">
        <v>2021.2</v>
      </c>
      <c r="D92" s="152" t="s">
        <v>102</v>
      </c>
      <c r="E92" s="64"/>
      <c r="F92" s="102">
        <v>450</v>
      </c>
      <c r="G92" s="56"/>
      <c r="H92" s="95">
        <f>F92*E92</f>
        <v>0</v>
      </c>
      <c r="I92" s="49"/>
      <c r="J92" s="50"/>
      <c r="K92" s="51"/>
      <c r="L92" s="19"/>
      <c r="M92" s="28"/>
      <c r="N92" s="28"/>
      <c r="O92" s="55"/>
      <c r="P92" s="161" t="s">
        <v>104</v>
      </c>
      <c r="Q92" s="162"/>
    </row>
    <row r="93" spans="3:16" ht="53.25" customHeight="1" hidden="1" thickBot="1">
      <c r="C93" s="60">
        <v>2020.1</v>
      </c>
      <c r="D93" s="153" t="s">
        <v>94</v>
      </c>
      <c r="E93" s="98"/>
      <c r="F93" s="99">
        <v>450</v>
      </c>
      <c r="G93" s="100"/>
      <c r="H93" s="101">
        <f>F93*E93</f>
        <v>0</v>
      </c>
      <c r="I93" s="49"/>
      <c r="J93" s="50"/>
      <c r="K93" s="51"/>
      <c r="L93" s="19"/>
      <c r="M93" s="28"/>
      <c r="N93" s="28"/>
      <c r="O93" s="55"/>
      <c r="P93" s="145" t="s">
        <v>75</v>
      </c>
    </row>
    <row r="94" spans="2:15" ht="53.25" customHeight="1" thickBot="1">
      <c r="B94" s="164">
        <f>SUM(B16:B91)</f>
        <v>17</v>
      </c>
      <c r="C94" s="60"/>
      <c r="D94" s="160"/>
      <c r="E94" s="98"/>
      <c r="F94" s="99"/>
      <c r="G94" s="100"/>
      <c r="H94" s="101"/>
      <c r="I94" s="49"/>
      <c r="J94" s="50"/>
      <c r="K94" s="51"/>
      <c r="L94" s="19"/>
      <c r="M94" s="28"/>
      <c r="N94" s="28"/>
      <c r="O94" s="55"/>
    </row>
    <row r="95" spans="3:16" ht="53.25" customHeight="1">
      <c r="C95" s="65"/>
      <c r="D95" s="15"/>
      <c r="E95" s="129" t="s">
        <v>7</v>
      </c>
      <c r="F95" s="66" t="s">
        <v>8</v>
      </c>
      <c r="G95" s="67"/>
      <c r="H95" s="68">
        <f>H89+H90+H91+H92+H93+H94</f>
        <v>0</v>
      </c>
      <c r="I95" s="33"/>
      <c r="J95" s="65"/>
      <c r="K95" s="51"/>
      <c r="L95" s="28"/>
      <c r="M95" s="69"/>
      <c r="N95" s="33"/>
      <c r="O95" s="33"/>
      <c r="P95" s="146"/>
    </row>
    <row r="96" spans="3:16" ht="53.25" customHeight="1" thickBot="1">
      <c r="C96" s="70"/>
      <c r="D96" s="126" t="s">
        <v>20</v>
      </c>
      <c r="E96" s="130" t="s">
        <v>9</v>
      </c>
      <c r="F96" s="71" t="s">
        <v>8</v>
      </c>
      <c r="G96" s="72"/>
      <c r="H96" s="73">
        <f>H90*0.2</f>
        <v>0</v>
      </c>
      <c r="I96" s="33"/>
      <c r="J96" s="70"/>
      <c r="K96" s="51"/>
      <c r="L96" s="28"/>
      <c r="M96" s="69"/>
      <c r="N96" s="33"/>
      <c r="O96" s="33"/>
      <c r="P96" s="146"/>
    </row>
    <row r="97" spans="3:16" ht="53.25" customHeight="1" thickBot="1">
      <c r="C97" s="33"/>
      <c r="D97" s="87"/>
      <c r="E97" s="131" t="s">
        <v>5</v>
      </c>
      <c r="F97" s="74" t="s">
        <v>8</v>
      </c>
      <c r="G97" s="75"/>
      <c r="H97" s="76">
        <f>H95-H96</f>
        <v>0</v>
      </c>
      <c r="I97" s="77"/>
      <c r="J97" s="33"/>
      <c r="K97" s="51"/>
      <c r="L97" s="28"/>
      <c r="M97" s="69"/>
      <c r="N97" s="33"/>
      <c r="O97" s="77"/>
      <c r="P97" s="147"/>
    </row>
    <row r="98" spans="2:16" ht="15" customHeight="1">
      <c r="B98" s="165"/>
      <c r="C98" s="33"/>
      <c r="D98" s="78"/>
      <c r="E98" s="79"/>
      <c r="F98" s="69"/>
      <c r="G98" s="33"/>
      <c r="H98" s="77"/>
      <c r="I98" s="77"/>
      <c r="J98" s="33"/>
      <c r="K98" s="51"/>
      <c r="L98" s="28"/>
      <c r="M98" s="69"/>
      <c r="N98" s="33"/>
      <c r="O98" s="77"/>
      <c r="P98" s="147"/>
    </row>
    <row r="99" spans="2:15" ht="48.75" thickBot="1">
      <c r="B99" s="166"/>
      <c r="C99" s="80"/>
      <c r="D99" s="136" t="s">
        <v>37</v>
      </c>
      <c r="E99" s="86"/>
      <c r="F99" s="85"/>
      <c r="G99" s="135"/>
      <c r="H99" s="81"/>
      <c r="I99" s="15"/>
      <c r="J99" s="15"/>
      <c r="K99" s="51"/>
      <c r="L99" s="15"/>
      <c r="M99" s="15"/>
      <c r="N99" s="15"/>
      <c r="O99" s="15"/>
    </row>
    <row r="100" spans="2:15" ht="48.75" thickBot="1">
      <c r="B100" s="166"/>
      <c r="C100" s="80"/>
      <c r="D100" s="138" t="s">
        <v>38</v>
      </c>
      <c r="E100" s="86"/>
      <c r="F100" s="85"/>
      <c r="G100" s="135"/>
      <c r="H100" s="81"/>
      <c r="I100" s="15"/>
      <c r="J100" s="15"/>
      <c r="K100" s="51"/>
      <c r="L100" s="15"/>
      <c r="M100" s="15"/>
      <c r="N100" s="15"/>
      <c r="O100" s="15"/>
    </row>
    <row r="101" spans="2:15" ht="48.75" thickBot="1">
      <c r="B101" s="166"/>
      <c r="C101" s="80"/>
      <c r="D101" s="82"/>
      <c r="E101" s="83"/>
      <c r="F101" s="82"/>
      <c r="G101" s="135"/>
      <c r="H101" s="81"/>
      <c r="I101" s="15"/>
      <c r="J101" s="15"/>
      <c r="K101" s="51"/>
      <c r="L101" s="15"/>
      <c r="M101" s="15"/>
      <c r="N101" s="15"/>
      <c r="O101" s="15"/>
    </row>
    <row r="102" spans="2:15" ht="35.25" thickTop="1">
      <c r="B102" s="166"/>
      <c r="C102" s="80"/>
      <c r="D102" s="84" t="s">
        <v>39</v>
      </c>
      <c r="E102" s="176" t="s">
        <v>40</v>
      </c>
      <c r="F102" s="176"/>
      <c r="G102" s="135"/>
      <c r="H102" s="81"/>
      <c r="I102" s="15"/>
      <c r="J102" s="15"/>
      <c r="K102" s="51"/>
      <c r="L102" s="15"/>
      <c r="M102" s="15"/>
      <c r="N102" s="15"/>
      <c r="O102" s="15"/>
    </row>
    <row r="103" spans="2:15" ht="48">
      <c r="B103" s="166"/>
      <c r="C103" s="80"/>
      <c r="D103" s="85"/>
      <c r="E103" s="86"/>
      <c r="F103" s="85"/>
      <c r="G103" s="135"/>
      <c r="H103" s="81"/>
      <c r="I103" s="15"/>
      <c r="J103" s="15"/>
      <c r="K103" s="51"/>
      <c r="L103" s="15"/>
      <c r="M103" s="15"/>
      <c r="N103" s="15"/>
      <c r="O103" s="15"/>
    </row>
    <row r="104" spans="2:15" ht="48.75" thickBot="1">
      <c r="B104" s="166"/>
      <c r="C104" s="80"/>
      <c r="D104" s="82"/>
      <c r="E104" s="83"/>
      <c r="F104" s="82"/>
      <c r="G104" s="135"/>
      <c r="H104" s="81"/>
      <c r="I104" s="15"/>
      <c r="J104" s="15"/>
      <c r="K104" s="51"/>
      <c r="L104" s="15"/>
      <c r="M104" s="15"/>
      <c r="N104" s="15"/>
      <c r="O104" s="15"/>
    </row>
    <row r="105" spans="2:15" ht="35.25" thickTop="1">
      <c r="B105" s="166"/>
      <c r="C105" s="80"/>
      <c r="D105" s="84" t="s">
        <v>41</v>
      </c>
      <c r="E105" s="176" t="s">
        <v>42</v>
      </c>
      <c r="F105" s="176"/>
      <c r="G105" s="135"/>
      <c r="H105" s="81"/>
      <c r="I105" s="15"/>
      <c r="J105" s="15"/>
      <c r="K105" s="51"/>
      <c r="L105" s="15"/>
      <c r="M105" s="15"/>
      <c r="N105" s="15"/>
      <c r="O105" s="15"/>
    </row>
    <row r="106" spans="2:15" ht="48" customHeight="1">
      <c r="B106" s="166"/>
      <c r="C106" s="80"/>
      <c r="D106" s="173" t="s">
        <v>81</v>
      </c>
      <c r="E106" s="173"/>
      <c r="F106" s="173"/>
      <c r="G106" s="137"/>
      <c r="H106" s="132"/>
      <c r="I106" s="15"/>
      <c r="J106" s="15"/>
      <c r="K106" s="51"/>
      <c r="L106" s="15"/>
      <c r="M106" s="15"/>
      <c r="N106" s="15"/>
      <c r="O106" s="15"/>
    </row>
    <row r="107" spans="2:15" ht="48" customHeight="1">
      <c r="B107" s="166"/>
      <c r="C107" s="80"/>
      <c r="D107" s="173"/>
      <c r="E107" s="173"/>
      <c r="F107" s="173"/>
      <c r="G107" s="137"/>
      <c r="H107" s="132"/>
      <c r="I107" s="15"/>
      <c r="J107" s="15"/>
      <c r="K107" s="51"/>
      <c r="L107" s="15"/>
      <c r="M107" s="15"/>
      <c r="N107" s="15"/>
      <c r="O107" s="15"/>
    </row>
    <row r="108" spans="2:15" ht="48" customHeight="1" hidden="1">
      <c r="B108" s="166"/>
      <c r="C108" s="80"/>
      <c r="D108" s="173"/>
      <c r="E108" s="173"/>
      <c r="F108" s="173"/>
      <c r="G108" s="137"/>
      <c r="H108" s="132"/>
      <c r="I108" s="15"/>
      <c r="J108" s="15"/>
      <c r="K108" s="51"/>
      <c r="L108" s="15"/>
      <c r="M108" s="15"/>
      <c r="N108" s="15"/>
      <c r="O108" s="15"/>
    </row>
    <row r="109" spans="2:15" ht="55.5" customHeight="1">
      <c r="B109" s="166"/>
      <c r="C109" s="80"/>
      <c r="D109" s="174" t="s">
        <v>79</v>
      </c>
      <c r="E109" s="174"/>
      <c r="F109" s="174"/>
      <c r="G109" s="135"/>
      <c r="H109" s="81"/>
      <c r="I109" s="15"/>
      <c r="J109" s="15"/>
      <c r="K109" s="51"/>
      <c r="L109" s="15"/>
      <c r="M109" s="15"/>
      <c r="N109" s="15"/>
      <c r="O109" s="15"/>
    </row>
    <row r="110" spans="2:15" ht="37.5" customHeight="1" thickBot="1">
      <c r="B110" s="167"/>
      <c r="C110" s="149"/>
      <c r="D110" s="175"/>
      <c r="E110" s="175"/>
      <c r="F110" s="175"/>
      <c r="G110" s="150"/>
      <c r="H110" s="151"/>
      <c r="I110" s="15"/>
      <c r="J110" s="15"/>
      <c r="K110" s="32"/>
      <c r="L110" s="15"/>
      <c r="M110" s="15"/>
      <c r="N110" s="15"/>
      <c r="O110" s="15"/>
    </row>
    <row r="111" spans="2:15" ht="42">
      <c r="B111" s="168"/>
      <c r="C111" s="88"/>
      <c r="D111" s="88"/>
      <c r="E111" s="89"/>
      <c r="F111" s="88"/>
      <c r="G111" s="88"/>
      <c r="H111" s="88"/>
      <c r="I111" s="15"/>
      <c r="J111" s="15"/>
      <c r="K111" s="32"/>
      <c r="L111" s="15"/>
      <c r="M111" s="15"/>
      <c r="N111" s="15"/>
      <c r="O111" s="15"/>
    </row>
    <row r="112" spans="2:15" ht="42">
      <c r="B112" s="168"/>
      <c r="C112" s="88"/>
      <c r="D112" s="88"/>
      <c r="E112" s="89"/>
      <c r="F112" s="88"/>
      <c r="G112" s="88"/>
      <c r="H112" s="88"/>
      <c r="I112" s="15"/>
      <c r="J112" s="15"/>
      <c r="K112" s="32"/>
      <c r="L112" s="15"/>
      <c r="M112" s="15"/>
      <c r="N112" s="15"/>
      <c r="O112" s="15"/>
    </row>
    <row r="113" spans="2:15" ht="42">
      <c r="B113" s="168"/>
      <c r="C113" s="88"/>
      <c r="D113" s="88"/>
      <c r="E113" s="89"/>
      <c r="F113" s="88"/>
      <c r="G113" s="88"/>
      <c r="H113" s="88"/>
      <c r="I113" s="15"/>
      <c r="J113" s="15"/>
      <c r="K113" s="32"/>
      <c r="L113" s="15"/>
      <c r="M113" s="15"/>
      <c r="N113" s="15"/>
      <c r="O113" s="15"/>
    </row>
    <row r="114" spans="2:15" ht="42">
      <c r="B114" s="168"/>
      <c r="C114" s="88"/>
      <c r="D114" s="88"/>
      <c r="E114" s="89"/>
      <c r="F114" s="88"/>
      <c r="G114" s="88"/>
      <c r="H114" s="88"/>
      <c r="I114" s="15"/>
      <c r="J114" s="15"/>
      <c r="K114" s="32"/>
      <c r="L114" s="15"/>
      <c r="M114" s="15"/>
      <c r="N114" s="15"/>
      <c r="O114" s="15"/>
    </row>
    <row r="115" spans="2:8" ht="42">
      <c r="B115" s="168"/>
      <c r="C115" s="4"/>
      <c r="D115" s="4"/>
      <c r="E115" s="12"/>
      <c r="F115" s="4"/>
      <c r="G115" s="4"/>
      <c r="H115" s="4"/>
    </row>
  </sheetData>
  <sheetProtection/>
  <mergeCells count="21">
    <mergeCell ref="M12:O12"/>
    <mergeCell ref="J6:O6"/>
    <mergeCell ref="J5:O5"/>
    <mergeCell ref="K12:L12"/>
    <mergeCell ref="C6:H6"/>
    <mergeCell ref="C7:H7"/>
    <mergeCell ref="C8:H8"/>
    <mergeCell ref="C5:H5"/>
    <mergeCell ref="C9:H9"/>
    <mergeCell ref="D106:F108"/>
    <mergeCell ref="D109:F110"/>
    <mergeCell ref="E102:F102"/>
    <mergeCell ref="E105:F105"/>
    <mergeCell ref="C12:E12"/>
    <mergeCell ref="C4:H4"/>
    <mergeCell ref="J2:O2"/>
    <mergeCell ref="J3:O3"/>
    <mergeCell ref="J4:O4"/>
    <mergeCell ref="C2:H2"/>
    <mergeCell ref="C3:H3"/>
    <mergeCell ref="C11:E11"/>
  </mergeCells>
  <printOptions horizontalCentered="1" verticalCentered="1"/>
  <pageMargins left="0.15748031496062992" right="0.15748031496062992" top="0.6299212598425197" bottom="0.5905511811023623" header="0" footer="0"/>
  <pageSetup horizontalDpi="300" verticalDpi="3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Ramos</dc:creator>
  <cp:keywords/>
  <dc:description/>
  <cp:lastModifiedBy>Laura Caballero Cruz</cp:lastModifiedBy>
  <cp:lastPrinted>2021-09-06T15:35:12Z</cp:lastPrinted>
  <dcterms:created xsi:type="dcterms:W3CDTF">2007-05-02T23:33:00Z</dcterms:created>
  <dcterms:modified xsi:type="dcterms:W3CDTF">2021-10-15T20:21:26Z</dcterms:modified>
  <cp:category/>
  <cp:version/>
  <cp:contentType/>
  <cp:contentStatus/>
</cp:coreProperties>
</file>